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975" tabRatio="754"/>
  </bookViews>
  <sheets>
    <sheet name="Formál. nálež. a přijatelnost" sheetId="8" r:id="rId1"/>
    <sheet name="MŠMT_2018" sheetId="9" r:id="rId2"/>
    <sheet name="MŠMT_2019" sheetId="10" r:id="rId3"/>
    <sheet name="MŠMT_2020" sheetId="11" r:id="rId4"/>
  </sheets>
  <definedNames>
    <definedName name="_xlnm._FilterDatabase" localSheetId="2" hidden="1">MŠMT_2019!$A$4:$I$159</definedName>
    <definedName name="_xlnm._FilterDatabase" localSheetId="3" hidden="1">MŠMT_2020!$B$2:$N$150</definedName>
    <definedName name="_xlnm.Print_Area" localSheetId="0">'Formál. nálež. a přijatelnost'!$A$2:$G$173</definedName>
  </definedNames>
  <calcPr calcId="145621"/>
</workbook>
</file>

<file path=xl/calcChain.xml><?xml version="1.0" encoding="utf-8"?>
<calcChain xmlns="http://schemas.openxmlformats.org/spreadsheetml/2006/main">
  <c r="N150" i="11" l="1"/>
  <c r="N149" i="11"/>
  <c r="N148" i="11"/>
  <c r="N147" i="11"/>
  <c r="N146" i="11"/>
  <c r="N145" i="11"/>
  <c r="N144" i="11"/>
  <c r="N143" i="11"/>
  <c r="N142" i="11"/>
  <c r="N141" i="11"/>
  <c r="N140" i="11"/>
  <c r="N139" i="11"/>
  <c r="N138" i="11"/>
  <c r="N137" i="11"/>
  <c r="N136" i="11"/>
  <c r="N135" i="11"/>
  <c r="N134" i="11"/>
  <c r="N133" i="11"/>
  <c r="N132" i="11"/>
  <c r="N131" i="11"/>
  <c r="N130" i="11"/>
  <c r="N129" i="11"/>
  <c r="N128" i="11"/>
  <c r="N127" i="11"/>
  <c r="N126" i="11"/>
  <c r="N125" i="11"/>
  <c r="N124" i="11"/>
  <c r="N123" i="11"/>
  <c r="N122" i="11"/>
  <c r="N121" i="11"/>
  <c r="N120" i="11"/>
  <c r="N119" i="11"/>
  <c r="N118" i="11"/>
  <c r="N117" i="11"/>
  <c r="N116" i="11"/>
  <c r="N115" i="11"/>
  <c r="N114" i="11"/>
  <c r="N113" i="11"/>
  <c r="N112" i="11"/>
  <c r="N111" i="11"/>
  <c r="N110" i="11"/>
  <c r="N109" i="11"/>
  <c r="N108" i="11"/>
  <c r="N107" i="11"/>
  <c r="N106" i="11"/>
  <c r="N105" i="11"/>
  <c r="N104" i="11"/>
  <c r="N103" i="11"/>
  <c r="N102" i="11"/>
  <c r="N101" i="11"/>
  <c r="N100" i="11"/>
  <c r="N99" i="11"/>
  <c r="N98" i="11"/>
  <c r="N97" i="11"/>
  <c r="N96" i="11"/>
  <c r="N95" i="11"/>
  <c r="N94" i="11"/>
  <c r="N93" i="11"/>
  <c r="N92" i="11"/>
  <c r="N91" i="11"/>
  <c r="N90" i="11"/>
  <c r="N89" i="11"/>
  <c r="N88" i="11"/>
  <c r="N87" i="11"/>
  <c r="N86" i="11"/>
  <c r="N85" i="11"/>
  <c r="N84" i="11"/>
  <c r="N83" i="11"/>
  <c r="N82" i="11"/>
  <c r="N81" i="11"/>
  <c r="N80" i="11"/>
  <c r="N79" i="11"/>
  <c r="N78" i="11"/>
  <c r="N77" i="11"/>
  <c r="N76" i="11"/>
  <c r="N75" i="11"/>
  <c r="N74" i="11"/>
  <c r="N73" i="11"/>
  <c r="N72" i="11"/>
  <c r="N71" i="11"/>
  <c r="N70" i="11"/>
  <c r="N69" i="11"/>
  <c r="N68" i="11"/>
  <c r="N67" i="11"/>
  <c r="N66" i="11"/>
  <c r="N65" i="11"/>
  <c r="N64" i="11"/>
  <c r="N63" i="11"/>
  <c r="N62" i="11"/>
  <c r="N61" i="11"/>
  <c r="N60" i="11"/>
  <c r="N59" i="11"/>
  <c r="N58" i="11"/>
  <c r="N57" i="11"/>
  <c r="N56" i="11"/>
  <c r="N55" i="11"/>
  <c r="N54" i="11"/>
  <c r="N53" i="11"/>
  <c r="N52" i="11"/>
  <c r="N51" i="11"/>
  <c r="N50" i="11"/>
  <c r="N49" i="11"/>
  <c r="N48" i="11"/>
  <c r="N47" i="11"/>
  <c r="N46" i="11"/>
  <c r="N45" i="11"/>
  <c r="N44" i="11"/>
  <c r="N43" i="11"/>
  <c r="N42" i="11"/>
  <c r="N41" i="11"/>
  <c r="N40" i="11"/>
  <c r="N39" i="11"/>
  <c r="N38" i="11"/>
  <c r="N37" i="11"/>
  <c r="N36" i="11"/>
  <c r="N35" i="11"/>
  <c r="N34" i="11"/>
  <c r="N33" i="11"/>
  <c r="N32" i="11"/>
  <c r="N31" i="11"/>
  <c r="N30" i="11"/>
  <c r="N29" i="11"/>
  <c r="N28" i="11"/>
  <c r="N27" i="11"/>
  <c r="N26" i="11"/>
  <c r="N25" i="11"/>
  <c r="N24" i="11"/>
  <c r="N23" i="11"/>
  <c r="N22" i="11"/>
  <c r="N21" i="11"/>
  <c r="N20" i="11"/>
  <c r="N19" i="11"/>
  <c r="N18" i="11"/>
  <c r="N17" i="11"/>
  <c r="N16" i="11"/>
  <c r="N15" i="11"/>
  <c r="N14" i="11"/>
  <c r="N13" i="11"/>
  <c r="N12" i="11"/>
  <c r="N11" i="11"/>
  <c r="N10" i="11"/>
  <c r="N9" i="11"/>
  <c r="I8" i="11"/>
  <c r="N8" i="11" s="1"/>
  <c r="N7" i="11"/>
  <c r="N6" i="11"/>
  <c r="N5" i="11"/>
  <c r="N4" i="11"/>
  <c r="N3" i="11"/>
  <c r="I156" i="10" l="1"/>
  <c r="I154" i="10"/>
  <c r="I153" i="10"/>
  <c r="I152" i="10"/>
  <c r="I149" i="10"/>
  <c r="I148" i="10"/>
  <c r="I145" i="10"/>
  <c r="I144" i="10"/>
  <c r="I139" i="10"/>
  <c r="I137" i="10"/>
  <c r="I136" i="10"/>
  <c r="I133" i="10"/>
</calcChain>
</file>

<file path=xl/sharedStrings.xml><?xml version="1.0" encoding="utf-8"?>
<sst xmlns="http://schemas.openxmlformats.org/spreadsheetml/2006/main" count="3124" uniqueCount="1041">
  <si>
    <t>1.</t>
  </si>
  <si>
    <t>2.</t>
  </si>
  <si>
    <t>3.</t>
  </si>
  <si>
    <t>4.</t>
  </si>
  <si>
    <t>5.</t>
  </si>
  <si>
    <t>Registrační číslo projektu:</t>
  </si>
  <si>
    <t>Název projektu:</t>
  </si>
  <si>
    <t>Žadatel:</t>
  </si>
  <si>
    <t>Je žádost podána přes MS2014+?</t>
  </si>
  <si>
    <t>Způsob hodnocení kořenového kritéria</t>
  </si>
  <si>
    <t>Přidělené hodnocení (A/N/ NR/
Nehodnoceno)</t>
  </si>
  <si>
    <t>Jméno a příjmení hodnotitele:</t>
  </si>
  <si>
    <t>Žádost o podporu, Studie proveditelnosti</t>
  </si>
  <si>
    <t xml:space="preserve">
</t>
  </si>
  <si>
    <t>Přidělené hodnocení
(A/N/NR/
Nehodnoceno)</t>
  </si>
  <si>
    <t>Název kritéria</t>
  </si>
  <si>
    <t>Číslo</t>
  </si>
  <si>
    <t>Referenční dokument</t>
  </si>
  <si>
    <t xml:space="preserve"> Podpis:</t>
  </si>
  <si>
    <t>Datum:</t>
  </si>
  <si>
    <r>
      <t xml:space="preserve">schvalovatel: </t>
    </r>
    <r>
      <rPr>
        <i/>
        <sz val="11"/>
        <color theme="1"/>
        <rFont val="Calibri"/>
        <family val="2"/>
        <charset val="238"/>
        <scheme val="minor"/>
      </rPr>
      <t>doporučeno</t>
    </r>
  </si>
  <si>
    <r>
      <t xml:space="preserve">Hodnotitel: </t>
    </r>
    <r>
      <rPr>
        <i/>
        <sz val="11"/>
        <color theme="1"/>
        <rFont val="Calibri"/>
        <family val="2"/>
        <charset val="238"/>
        <scheme val="minor"/>
      </rPr>
      <t>doporučeno</t>
    </r>
  </si>
  <si>
    <t xml:space="preserve">Referenční dokument </t>
  </si>
  <si>
    <t>Žádost o podporu, Studie proveditelnosti, Výzva MAS</t>
  </si>
  <si>
    <t>Žádost o podporu, Studie proveditelnosti, SCLLD</t>
  </si>
  <si>
    <t>6.</t>
  </si>
  <si>
    <t>7.</t>
  </si>
  <si>
    <t>8.</t>
  </si>
  <si>
    <t>9.</t>
  </si>
  <si>
    <t>10.</t>
  </si>
  <si>
    <t>Platnost bude uvedena ke dni zapracování připomínek ŘO IROP MAS (v případě, že MAS ještě předkládá po kontrole ŘO IROP znovu KL ke schválení orgánu MAS, pak ke dni schválení orgánem MAS), nejpozději však ke dni zahájení hodnocení projektů.</t>
  </si>
  <si>
    <t>Jméno a příjmení schvalovatele:</t>
  </si>
  <si>
    <t>Žádost o podporu je podána v předepsané formě.</t>
  </si>
  <si>
    <r>
      <t xml:space="preserve">Jsou ve finančním plánu nastaveny etapy projektu v minimální délce 3 měsíců?
</t>
    </r>
    <r>
      <rPr>
        <i/>
        <sz val="10"/>
        <color theme="1"/>
        <rFont val="Calibri"/>
        <family val="2"/>
        <charset val="238"/>
        <scheme val="minor"/>
      </rPr>
      <t>U jednoetapového projektu je odpověď NR.</t>
    </r>
  </si>
  <si>
    <r>
      <t xml:space="preserve">Pokud je projekt rozdělen do více etap, navazují na sebe časově jednotlivé etapy? 
</t>
    </r>
    <r>
      <rPr>
        <i/>
        <sz val="10"/>
        <color theme="1"/>
        <rFont val="Calibri"/>
        <family val="2"/>
        <charset val="238"/>
        <scheme val="minor"/>
      </rPr>
      <t>U jednoetapového projektu je odpověď NR.</t>
    </r>
  </si>
  <si>
    <r>
      <t xml:space="preserve">Odpovídá harmonogram víceetapového projektu (datum zahájení a datum ukončení projektu) zahájení první etapy a ukončení poslední etapy projektu? 
</t>
    </r>
    <r>
      <rPr>
        <i/>
        <sz val="10"/>
        <color theme="1"/>
        <rFont val="Calibri"/>
        <family val="2"/>
        <charset val="238"/>
        <scheme val="minor"/>
      </rPr>
      <t>U jednoetapového projektu je odpověď NR.</t>
    </r>
  </si>
  <si>
    <r>
      <t xml:space="preserve">Odpovídá harmonogram jednoetapového projektu (datum zahájení a datum ukončení projektu) datu zahájení a ukončení etapy projektu?  
</t>
    </r>
    <r>
      <rPr>
        <i/>
        <sz val="10"/>
        <color theme="1"/>
        <rFont val="Calibri"/>
        <family val="2"/>
        <charset val="238"/>
        <scheme val="minor"/>
      </rPr>
      <t>U víceetapového projektu je odpověď NR.</t>
    </r>
  </si>
  <si>
    <r>
      <rPr>
        <sz val="10"/>
        <rFont val="Calibri"/>
        <family val="2"/>
        <charset val="238"/>
        <scheme val="minor"/>
      </rPr>
      <t xml:space="preserve">Pokud je žadatel s právní formou státní příspěvková organizace ostatní, státní příspěvková organizace ze zákona, je na záložce „osoby subjektu“ v žádosti o podporu vybrán typ subjektu „financující kapitola SR“ a zadáno IČ financující kapitoly?
</t>
    </r>
    <r>
      <rPr>
        <i/>
        <sz val="10"/>
        <rFont val="Calibri"/>
        <family val="2"/>
        <charset val="238"/>
        <scheme val="minor"/>
      </rPr>
      <t>Pro ostatní typy žadatelů je odpověď NR.</t>
    </r>
    <r>
      <rPr>
        <sz val="10"/>
        <rFont val="Calibri"/>
        <family val="2"/>
        <charset val="238"/>
        <scheme val="minor"/>
      </rPr>
      <t xml:space="preserve"> </t>
    </r>
  </si>
  <si>
    <r>
      <t xml:space="preserve">Pokud je žadatelem příspěvková organizace zřízená územním samosprávným celkem:
• Je vyplněn typ subjektu zřizovatel obec (pro organizace zřizované obcemi)/nadřízený kraj (pro organizace zřizované kraji)? 
• Jsou vyplněny identifikační údaje zřizovatele? 
• Je vyplněn na záložce účty účet zřizovatele?
</t>
    </r>
    <r>
      <rPr>
        <i/>
        <sz val="10"/>
        <rFont val="Calibri"/>
        <family val="2"/>
        <charset val="238"/>
        <scheme val="minor"/>
      </rPr>
      <t>Pokud je žadatelem jiný subjekt, je odpověď NR.</t>
    </r>
  </si>
  <si>
    <t>Jsou v žádosti o podporu na záložce Klíčové aktivity vyplněny podporované aktivity?</t>
  </si>
  <si>
    <t>Žádost o podporu je podepsána oprávněným zástupcem žadatele.</t>
  </si>
  <si>
    <r>
      <t xml:space="preserve">• pověřený zástupce na základě usnesení z jednání zastupitelstva o přenesení pravomocí (záložka Dokumenty, případně Plné moci)?
</t>
    </r>
    <r>
      <rPr>
        <i/>
        <sz val="10"/>
        <rFont val="Calibri"/>
        <family val="2"/>
        <charset val="238"/>
        <scheme val="minor"/>
      </rPr>
      <t>Pokud žádost podepsal statutární zástupcen či pověřený zástupce na základě usnesení z jednání Rady, nebo je doložena plná moc/pověření, odpověď je NR.</t>
    </r>
  </si>
  <si>
    <r>
      <t xml:space="preserve">• pověřený zástupce na základě usnesení z jednání Rady (záložka Dokumenty, případně Plné moci)?                                      </t>
    </r>
    <r>
      <rPr>
        <i/>
        <sz val="10"/>
        <rFont val="Calibri"/>
        <family val="2"/>
        <charset val="238"/>
        <scheme val="minor"/>
      </rPr>
      <t xml:space="preserve">
Pokud žádost podepsal statutární zástupce či pověřený zástupce na základě usnesení z jednání zastupitelstva, nebo je doložena plná moc/pověření, odpověď je NR. </t>
    </r>
  </si>
  <si>
    <r>
      <t xml:space="preserve">Je na plné moci/pověření/usnesení uvedeno jméno osoby, která pravomoc převedla, a osoby, na kterou jsou pravomoci převedeny? (záložka Plné moci)
</t>
    </r>
    <r>
      <rPr>
        <i/>
        <sz val="10"/>
        <rFont val="Calibri"/>
        <family val="2"/>
        <charset val="238"/>
        <scheme val="minor"/>
      </rPr>
      <t>V případě, že žádost podepsal statutární zástupce, je odpověď NR.</t>
    </r>
  </si>
  <si>
    <r>
      <t xml:space="preserve">Je z plné moci/pověření/usnesení jasně patrné, kterých úkonů se převedení pravomoci týká? Je zmocněnec zplnomocněn na podpis žádosti o podporu?
</t>
    </r>
    <r>
      <rPr>
        <i/>
        <sz val="10"/>
        <rFont val="Calibri"/>
        <family val="2"/>
        <charset val="238"/>
        <scheme val="minor"/>
      </rPr>
      <t>V případě, že žádost podepsal statutární zástupce, je odpověď NR.</t>
    </r>
  </si>
  <si>
    <r>
      <t xml:space="preserve">Je signatář k podpisu žádosti zplnomocněn nejpozději ke dni podpisu žádosti o podporu?
</t>
    </r>
    <r>
      <rPr>
        <i/>
        <sz val="10"/>
        <color theme="1"/>
        <rFont val="Calibri"/>
        <family val="2"/>
        <charset val="238"/>
        <scheme val="minor"/>
      </rPr>
      <t>V případě, že žádost podepsal statutární zástupce, je odpověď NR.</t>
    </r>
  </si>
  <si>
    <r>
      <t xml:space="preserve">• </t>
    </r>
    <r>
      <rPr>
        <b/>
        <sz val="10"/>
        <rFont val="Calibri"/>
        <family val="2"/>
        <charset val="238"/>
        <scheme val="minor"/>
      </rPr>
      <t xml:space="preserve">Doklady o právní subjektivitě (záložka Dokumenty)
</t>
    </r>
    <r>
      <rPr>
        <i/>
        <sz val="10"/>
        <rFont val="Calibri"/>
        <family val="2"/>
        <charset val="238"/>
        <scheme val="minor"/>
      </rPr>
      <t>Pokud je žadatelem kraj nebo jím zřizovaná organizace, obec nebo jí zřizovaná organizace, OSS nebo příspěvková organizace OSS, je odpověď NR.
Pozn.: v případě ostatních níže uvedených subjektů platí, že pokud lze doklady k právní subjektivitě veřejně dohledat na internetu, je možné doložit výpisy z internetu (v případě dokumentů, u kterých je požadavek na stáří dokumentu max. 3 měsíců, musí být z opisu pořízeného z internetových zdrojů patrné, kdy byl opis pořízen, případně musí žadatel datum pořízení opisu na dokument dopsat).</t>
    </r>
  </si>
  <si>
    <r>
      <t xml:space="preserve">1. Nestátní nezisková organizace
</t>
    </r>
    <r>
      <rPr>
        <sz val="10"/>
        <color theme="1"/>
        <rFont val="Calibri"/>
        <family val="2"/>
        <charset val="238"/>
        <scheme val="minor"/>
      </rPr>
      <t xml:space="preserve">Je doložena zakladatelská smlouva, zakládací či zřizovací listina nebo jiný dokument o založení?
</t>
    </r>
    <r>
      <rPr>
        <i/>
        <sz val="10"/>
        <color theme="1"/>
        <rFont val="Calibri"/>
        <family val="2"/>
        <charset val="238"/>
        <scheme val="minor"/>
      </rPr>
      <t>Je-li žadatelem jiný subjekt než NNO, je odpověď NR.</t>
    </r>
  </si>
  <si>
    <r>
      <t xml:space="preserve">Je prokázáno, že hlavní činností organizace není vytváření zisku?
</t>
    </r>
    <r>
      <rPr>
        <i/>
        <sz val="10"/>
        <rFont val="Calibri"/>
        <family val="2"/>
        <charset val="238"/>
        <scheme val="minor"/>
      </rPr>
      <t>Je-li žadatelem jiný subjekt než NNO, je odpověď NR.</t>
    </r>
  </si>
  <si>
    <r>
      <t xml:space="preserve">Jsou doloženy stanovy organizace?
</t>
    </r>
    <r>
      <rPr>
        <i/>
        <sz val="10"/>
        <rFont val="Calibri"/>
        <family val="2"/>
        <charset val="238"/>
        <scheme val="minor"/>
      </rPr>
      <t>Stanovy mohou být nahrazeny statutem nebo jiným dokumentem obdobného charakteru a obsahu. Pokud NNO statut ani stanovy nemá vytvořeny, odpověď je NR a do komentáře bude uvedena informace, že organizace stanovy/statut nemá vytvořeny.</t>
    </r>
    <r>
      <rPr>
        <sz val="10"/>
        <rFont val="Calibri"/>
        <family val="2"/>
        <charset val="238"/>
        <scheme val="minor"/>
      </rPr>
      <t xml:space="preserve">
</t>
    </r>
    <r>
      <rPr>
        <i/>
        <sz val="10"/>
        <rFont val="Calibri"/>
        <family val="2"/>
        <charset val="238"/>
        <scheme val="minor"/>
      </rPr>
      <t>Je-li žadatelem jiný subjekt než NNO, je odpověď NR.</t>
    </r>
  </si>
  <si>
    <r>
      <t xml:space="preserve">2. Církev
</t>
    </r>
    <r>
      <rPr>
        <sz val="10"/>
        <rFont val="Calibri"/>
        <family val="2"/>
        <charset val="238"/>
        <scheme val="minor"/>
      </rPr>
      <t xml:space="preserve">Je doložen výpis z Rejstříku církví a náboženských společností, který není k datu podání žádosti starší 3 měsíců?
Rejstříky registrovaných církví a náboženských společností naleznete na webu www3.mkcr.cz/cns_internet/. </t>
    </r>
    <r>
      <rPr>
        <i/>
        <sz val="10"/>
        <rFont val="Calibri"/>
        <family val="2"/>
        <charset val="238"/>
        <scheme val="minor"/>
      </rPr>
      <t>Je-li žadatelem jiný subjekt než církev, je odpověď NR.</t>
    </r>
  </si>
  <si>
    <r>
      <t xml:space="preserve">Je prokázáno, že hlavní činností církevní organizace není vytváření zisku?
</t>
    </r>
    <r>
      <rPr>
        <i/>
        <sz val="10"/>
        <rFont val="Calibri"/>
        <family val="2"/>
        <charset val="238"/>
        <scheme val="minor"/>
      </rPr>
      <t>Je-li žadatelem jiný subjekt než církevní organizce, je odpověď NR.</t>
    </r>
  </si>
  <si>
    <r>
      <t xml:space="preserve">Prokázal žadatel, že účelem jeho hlavní činnosti není vytváření zisku? 
</t>
    </r>
    <r>
      <rPr>
        <i/>
        <sz val="10"/>
        <rFont val="Calibri"/>
        <family val="2"/>
        <charset val="238"/>
        <scheme val="minor"/>
      </rPr>
      <t>Je-li žadatelem jiný subjekt než organizace založená obcí, krajem nebo OSS, je odpověď NR.</t>
    </r>
  </si>
  <si>
    <r>
      <rPr>
        <b/>
        <sz val="10"/>
        <color theme="1"/>
        <rFont val="Calibri"/>
        <family val="2"/>
        <charset val="238"/>
        <scheme val="minor"/>
      </rPr>
      <t xml:space="preserve">• Studie proveditelnosti </t>
    </r>
    <r>
      <rPr>
        <sz val="10"/>
        <color theme="1"/>
        <rFont val="Calibri"/>
        <family val="2"/>
        <charset val="238"/>
        <scheme val="minor"/>
      </rPr>
      <t xml:space="preserve">
Je doložena Studie proveditelnosti?</t>
    </r>
  </si>
  <si>
    <t>Kritéria formálních náležitostí</t>
  </si>
  <si>
    <t>Statutární zástupce žadatele je trestně bezúhonný.</t>
  </si>
  <si>
    <t>Obecná kritéria přijatelnosti</t>
  </si>
  <si>
    <t>Žádost o podporu, Výzva MAS</t>
  </si>
  <si>
    <t>Je termín ukončení realizace projektu po datu podání žádosti o podporu?</t>
  </si>
  <si>
    <r>
      <t xml:space="preserve">Je místem realizace území MAS vymezené ve schválené strategii CLLD (záložka Datová oblast žádosti/Umístění projektu/plošné opatření/Místo realizace)?
</t>
    </r>
    <r>
      <rPr>
        <i/>
        <sz val="10"/>
        <rFont val="Calibri"/>
        <family val="2"/>
        <charset val="238"/>
        <scheme val="minor"/>
      </rPr>
      <t>Rozhodující není sídlo žadatele, ale místo realizace projektu. Sídlo firmy se může lišit od místa realizace projektu.</t>
    </r>
  </si>
  <si>
    <t>Je ve Studii proveditelnosti popsané odůvodnění potřebnosti realizace projektu?</t>
  </si>
  <si>
    <t>Výsledky projektu jsou udržitelné.</t>
  </si>
  <si>
    <t>Projekt nemá negativní vliv na žádnou z horizontálních priorit IROP (udržitelný rozvoj, rovné příležitosti a zákaz diskriminace, rovnost mužů a žen).</t>
  </si>
  <si>
    <t>Specifická kritéria přijatelnosti</t>
  </si>
  <si>
    <t>Žadatel má zajištěnou administrativní, finanční a provozní kapacitu k realizaci a udržitelnosti projektu.</t>
  </si>
  <si>
    <t>Relevantní pro všechny aktivity SC 2.4.</t>
  </si>
  <si>
    <t>Projekt zaměřený na mateřskou školu zřízenou podle zákona č. 561/2004 Sb., školský zákon, je v souladu s Místním akčním plánem vzdělávání (MAP).</t>
  </si>
  <si>
    <t>Relevantní pro aktivitu Předškolní vzdělávání</t>
  </si>
  <si>
    <t>Žadatel splňuje definice oprávněného příjemce pro specifický cíl 2.4 a výzvu MAS</t>
  </si>
  <si>
    <t>ŘO IROP doporučuje stanovit uvedené kritérium jako napravitelné.</t>
  </si>
  <si>
    <t>MAS doplní maximální hodnotu celkových způsobilých výdajů podle výzvy MAS.</t>
  </si>
  <si>
    <t>MAS doplní minimální hodnotu celkových způsobilých výdajů podle výzvy MAS.</t>
  </si>
  <si>
    <t>Žádost o podporu, Studie proveditelnosti, Specifická pravidla</t>
  </si>
  <si>
    <t>ŘO IROP doporučuje rozepsat dané kritérium na podotázky týkající se souladu Žádosti o podporu s integrovanou strategii CLLD MAS.</t>
  </si>
  <si>
    <t>Žádost o podporu, Studie proveditelnosti, příslušný Místní akční plán (MAP), resp. Strategický rámec MAP</t>
  </si>
  <si>
    <t>Projekt prokazatelně řeší nedostatek kapacit v území.</t>
  </si>
  <si>
    <r>
      <t xml:space="preserve">Uvedl žadatel v rámci odůvodnění potřeby rozšířit kapacitu zařízení/vytvořit novou kapacitu relevantní argumenty? (např. počty dětí nepřijatých do předškolního zařízení v rámci přijímacího řízení min. z minulého školního roku; růst bytové výstavby; záměr přijímat více děti mladších 3 let; vyjádření starostů spádových obcí o potřebnosti navýšení kapacity zařízení; apod.)
</t>
    </r>
    <r>
      <rPr>
        <i/>
        <sz val="10"/>
        <color theme="1"/>
        <rFont val="Calibri"/>
        <family val="2"/>
        <charset val="238"/>
        <scheme val="minor"/>
      </rPr>
      <t>Pozn.: samotné stanovisko hygieny o současném nevyhovujícím stavu zařízení je NR.</t>
    </r>
    <r>
      <rPr>
        <sz val="10"/>
        <color theme="1"/>
        <rFont val="Calibri"/>
        <family val="2"/>
        <charset val="238"/>
        <scheme val="minor"/>
      </rPr>
      <t xml:space="preserve">
</t>
    </r>
  </si>
  <si>
    <t>Popsal žadatel stručně jednotlivé výstupy demografické analýzy?</t>
  </si>
  <si>
    <t>Vyplývá z demografické analýzy potřeba rozšíření kapacity? (min. na období do roku, který je uveden jako poslední rok v demografické analýze, případně i na další roky).</t>
  </si>
  <si>
    <t>Žádost o podporu, Studie proveditelnosti, Rejstřík škol a školských zařízení, resp. Evidence dětských skupin</t>
  </si>
  <si>
    <t>Hodnotitel posuzuje dle samotného zaměření projektu, uvedení cílových skupin v projektu a využití výstupů projektu.</t>
  </si>
  <si>
    <t xml:space="preserve">Pozn. Dle školského zákona jsou přípravné třídy určené sociálně znevýhodněným dětem v posledním roce před zahájením povinné školní docházky, u kterých je předpoklad, že zařazení do přípravné třídy vyrovná jejich vývoj – v případě vybudování takovéto třídy nebude naplněna podmínka přijatelnosti projektu. </t>
  </si>
  <si>
    <t>Projekt nezískal podporu z Národního fondu pro podporu MŠ a ZŠ.</t>
  </si>
  <si>
    <t>Žádost o podporu, Studie proveditelnosti, Národní fond pro podporu MŠ a ZŠ (Fond rozvoje kapacit základních a mateřských škol)</t>
  </si>
  <si>
    <t>Projekt je v souladu s akčním plánem vzdělávání.</t>
  </si>
  <si>
    <t>Relevantní pro aktivitu Infrastruktura základních škol</t>
  </si>
  <si>
    <t>V rámci tohoto kritéria je ověřováno, že v MAPu je uveden projekt jako takový, podrobné posouzení souladu klíčových kompetencí je předmětem posouzení v rámci napravitelných kritérií. 
Název žádosti o podporu nemusí být shodný s názvem záměru, který je uveden v MAP. Pokud však z názvu v MAP vyplývá, že projekt byl při schvalování MAPu zaměřen na zcela jiné aktivity, které nesouvisí s aktuálně předloženým projektem, a tím pádem tedy ani podporovanými aktivitami, není možné označit projekt za projekt, který je v souladu s akčním plánem vzdělávání. Doplnil-li zpracovatel MAP do Strategického rámce MAP sloupec s anotací o zaměření projektu, ale předkládaný projekt se od popisu anotace odchyluje nebo obsahuje méně/více v anotaci popsaných aktivit, nejedná se o nesoulad s MAP za předpokladu, že jsou zatrženy/jinak vyznačeny relevantní klíčové kompetence pro realizaci projektu a z názvu projektu uvedeném v MAP nevyplývá, že by byl zaměřen na zcela jiné aktivity, než které jsou zahrnuty v žádosti o podporu.
Očekávané náklady a očekávaný termín realizace uvedené v MAPu nemusí odpovídat výdajům a harmonogramu uvedeným v žádosti o podporu.</t>
  </si>
  <si>
    <t>Žádost o podporu, Studie proveditelnosti, Místní akční plán, resp. Strategický rámec MAP</t>
  </si>
  <si>
    <t>Kritéria relevantní pro aktivitu Předškolní vzdělávání</t>
  </si>
  <si>
    <t>Kritéria relevantní pro aktivitu Infrastruktura základních škol</t>
  </si>
  <si>
    <t>Projekt není zaměřen na výstavbu nové školy.</t>
  </si>
  <si>
    <t>Výstavbou "nové školy" je chápán vznik nové školy (ve smyslu nového subjektu), která v době vyhlášení výzvy MAS nebyla uvedena v Rejstříku škol a školských zařízení (tzn. nejpozději k datu vyhlášení výzvy MAS nebylo škole přiděleno tzv. IZO). Tuto skutečnost hodnotitel ověří pomocí výpisu z Rejstříku škol a školských zařízení, který žadatel dokládá v rámci povinných příloh žádosti o podporu.   
Výstavba nového objektu pro existující vzdělávací zařízení/školu (ať již tzv. výstavba na zelené louce, nebo výstavba, které předchází demolice stávající objektu), ani přístavba, nástavba či rozšíření existující školy, není v rámci vyhodnocení tohoto kritéria považována za "výstavbu nové školy".</t>
  </si>
  <si>
    <t>Hodnotitel danou skutečnost posoudí podle popisu kritérií pro příjem žáků do zařízení, v rámci kterých  má žadatel prokázat nediskriminační a nesegregační přístup k marginalizovaným skupinám, a dále dle posouzení samotného zaměření projektu, uvedení cílových skupin v projektu a využití výstupů projektu.</t>
  </si>
  <si>
    <t>Pozn. není možné podporovat základní školy samostatně zřízené pro žáky se zdravotním postižením (dále školy speciální či praktické), ani budovat samostatné kapacity pro zdravotně postižené žáky v běžném školském zařízení.</t>
  </si>
  <si>
    <t>Bude-li na základní školu napojena speciální či praktická škola, či škola, ve které je více jak 40 % žáků vzděláváno dle ŠVP upraveného pro potřeby podpůrných opatření, mohou tito žáci prostory vybudované v projektem také využívat k výuce, avšak nesmí se jednat o primární cílovou skupinu, pro kterou je projekt realizován.</t>
  </si>
  <si>
    <t>V rámci tohoto kritéria je ověřováno, že v MAPu (nebo v KAPu) je uveden projekt jako takový, podrobné posouzení souladu klíčových kompetencí je předmětem posouzení v rámci napravitelných kritérií. 
Název žádosti o podporu nemusí být shodný s názvem záměru, který je uveden v MAP (nebo KAP) - pokud však z názvu v MAP (nebo KAP) vyplývá, že projekt byl při schvalování MAPu (nebo KAPu) zaměřen na  jiné aktivity, které nesouvisí s aktuálně předloženým projektem, a tím pádem tedy ani podporovanými aktivitami, není možné označit projekt za projekt, který je v souladu s akčním plánem vzdělávání. Doplnil-li zpracovatel MAP (nebo KAP) do akčního plánu vzdělávání sloupec s anotací o zaměření projektu, ale předkládaný projekt se od popisu anotace odchyluje nebo obsahuje méně/více v anotaci popsaných aktivit, nejedná se o nesoulad s MAP (nebo KAP) za předpokladu, že jsou zatrženy/jinak vyznačeny relevantní klíčové kompetence pro realizaci projektu a z názvu projektu uvedeném v MAP nevyplývá, že by byl zaměřen na  jiné aktivity, než které jsou zahrnuty v žádosti o podporu.
Očekávané náklady a očekávaný termín realizace uvedené v MAPu (nebo KAPu) nemusí odpovídat výdajům a harmonogramu uvedeným v žádosti o podporu. Není podmínkou, aby byl projektový záměr předkládaný do IROP uveden v ubou dokumentech (MAP/KAP) současně.</t>
  </si>
  <si>
    <t>Relevantní pro aktivitu Infrastruktura pro zájmové, neformální a celoživotní vzdělávání</t>
  </si>
  <si>
    <t>Kritéria relevantní pro aktivitu Infrastruktura pro zájmové, neformální a celoživotní vzdělávání</t>
  </si>
  <si>
    <t>Celkové hodnocení</t>
  </si>
  <si>
    <t>Celkový výsledek</t>
  </si>
  <si>
    <t>Žádost o podporu</t>
  </si>
  <si>
    <r>
      <t xml:space="preserve">Je studie proveditelnosti vytvořena podle osnovy uvedené v příloze č. 4 Specifických pravidel (záložka Dokumenty v MS2014+)?
</t>
    </r>
    <r>
      <rPr>
        <i/>
        <sz val="10"/>
        <rFont val="Calibri"/>
        <family val="2"/>
        <charset val="238"/>
        <scheme val="minor"/>
      </rPr>
      <t xml:space="preserve">Pokud žadatel informace požadované osnovou studie proveditelnosti uvede v jiné kapitole/části studie proveditelnosti, je tato skutečnost hodnotitelem akceptována.
</t>
    </r>
  </si>
  <si>
    <t xml:space="preserve">MAS upraví cílové skupiny v souladu s výzvou MAS. </t>
  </si>
  <si>
    <t>Projekt respektuje minimální a maximální hranici celkových způsobilých výdajů, pokud jsou stanoveny.</t>
  </si>
  <si>
    <t>ŘO IROP doporučuje si podotázku rozepsat na podporované aktivity v souladu s výzvou MAS (a strategii CLLD).</t>
  </si>
  <si>
    <t xml:space="preserve">Popsal žadatel ve Studii proveditelnosti stávající kapacitu předškolního zařízení jako nedostatečnou? </t>
  </si>
  <si>
    <t xml:space="preserve">Fond rozvoje kapacit základních a mateřských škol“ v gesci MŠMT vypisuje každoročně od roku 2014 dotační tituly financované z národních prostředků pro rozvoj MŠ a ZŠ (udržitelnost výstupů projektu „Fondu rozvoje kapacit základních a mateřských škol“ je 10 let od vyúčtování dotace). _x000D_Žadatel tuto skutečnost popisuje ve Studii proveditelnosti, hodnotitel tuto skutečnost dále prověří v seznamu projektů podpořených z Fondu rozvoje kapacit a základních škol.
</t>
  </si>
  <si>
    <t>Program 133 310 - od r. 2014 do 1. 2. 2017</t>
  </si>
  <si>
    <t>org.</t>
  </si>
  <si>
    <t>Název projektu</t>
  </si>
  <si>
    <t>Žadatel</t>
  </si>
  <si>
    <t>Typ školského zařízení, místo</t>
  </si>
  <si>
    <t>IČO školy</t>
  </si>
  <si>
    <t>Kraj</t>
  </si>
  <si>
    <t>Charakter akce</t>
  </si>
  <si>
    <t>Poskytnutá dotace ze SR (v Kč)</t>
  </si>
  <si>
    <t>MŠ</t>
  </si>
  <si>
    <t>Dostavba MŠ Předboj</t>
  </si>
  <si>
    <t>Obec Předboj</t>
  </si>
  <si>
    <t>MŠ Předboj</t>
  </si>
  <si>
    <t>Středočeský</t>
  </si>
  <si>
    <t>přístavba</t>
  </si>
  <si>
    <t xml:space="preserve">Nástavba MŠ Jiříkovice </t>
  </si>
  <si>
    <t>Obec Jiříkovice</t>
  </si>
  <si>
    <t>MŠ Jiříkovice</t>
  </si>
  <si>
    <t>Jihomoravský</t>
  </si>
  <si>
    <t>nástavba</t>
  </si>
  <si>
    <t>Novostavba pavilonu č. 3 MŠ Velké Přílepy</t>
  </si>
  <si>
    <t>obec Velké Přílepy</t>
  </si>
  <si>
    <t>MŠ Jablíčko Velké Přílepy</t>
  </si>
  <si>
    <t>novostavba</t>
  </si>
  <si>
    <t>ZŠ</t>
  </si>
  <si>
    <t>Nástavba a stavební úpravy zš Čebín č.p.118</t>
  </si>
  <si>
    <t>obec Čebín</t>
  </si>
  <si>
    <t>ZŠ Čebín</t>
  </si>
  <si>
    <t>nástavba, rekonstrukce</t>
  </si>
  <si>
    <t>ZŠ+MŠ</t>
  </si>
  <si>
    <t>Přístavba MŠ a ZŠ Lesnice</t>
  </si>
  <si>
    <t>obec Lesnice</t>
  </si>
  <si>
    <t>ZŠ a MŠ Lesnice</t>
  </si>
  <si>
    <t>Olomoucký</t>
  </si>
  <si>
    <t>Výstavba MŠ Kroučová</t>
  </si>
  <si>
    <t>obec Kroučová</t>
  </si>
  <si>
    <t>MŠ Kroučová</t>
  </si>
  <si>
    <t>04356764</t>
  </si>
  <si>
    <t>Nástavba objektu jídelny ZŠ Zlín - Štípa</t>
  </si>
  <si>
    <t>město Zlín</t>
  </si>
  <si>
    <t>ZŠ Zlín-Štípa</t>
  </si>
  <si>
    <t>Zlínský</t>
  </si>
  <si>
    <t>Výstavba objektu MŠ Újezd u Černé Hory</t>
  </si>
  <si>
    <t>obec Újezd u Černé Hory</t>
  </si>
  <si>
    <t>MŠ Újezd u Černé Hory</t>
  </si>
  <si>
    <t>není</t>
  </si>
  <si>
    <t>Nástavba budovy ZŠ Ivančice-Němčice</t>
  </si>
  <si>
    <t>město Ivančice</t>
  </si>
  <si>
    <t>ZŠ Ivančice-Němčice</t>
  </si>
  <si>
    <t>Výstavba MŠ Mukařov</t>
  </si>
  <si>
    <t>obec Mukařov</t>
  </si>
  <si>
    <t>MŠ Mukařov</t>
  </si>
  <si>
    <t>Rozšíření kapacity MŠ a ZŠ Mladá Vožice</t>
  </si>
  <si>
    <t>město Mladá Vožice</t>
  </si>
  <si>
    <t>MŠ a ZŠ Mladá Vožice</t>
  </si>
  <si>
    <t>Jihočeský</t>
  </si>
  <si>
    <t>vestavba,rekonstrukce,modernizace</t>
  </si>
  <si>
    <t>Přestavba části OU na MŠ Svinaře</t>
  </si>
  <si>
    <t>obec Svinaře</t>
  </si>
  <si>
    <t>MŠ Svinaře</t>
  </si>
  <si>
    <t>rekonstrukce</t>
  </si>
  <si>
    <t>Rekonstrukce ZŠ Ludgeřovice</t>
  </si>
  <si>
    <t>obec Ludgeřovice</t>
  </si>
  <si>
    <t>ZŠ Ludgeřovice</t>
  </si>
  <si>
    <t>Moravskoslezský</t>
  </si>
  <si>
    <t>přístavba,rekonstruzkce</t>
  </si>
  <si>
    <t>Přestavba podkroví ZŠ Holubice</t>
  </si>
  <si>
    <t>obec Holubice</t>
  </si>
  <si>
    <t>ZŠ Holubice</t>
  </si>
  <si>
    <t>71005013</t>
  </si>
  <si>
    <t>přestavba</t>
  </si>
  <si>
    <t>Přístavba budovy  MŠ a ZŠ Olomučany</t>
  </si>
  <si>
    <t>Obec Olomučany</t>
  </si>
  <si>
    <t>ZŠ a MŠ Olomučany</t>
  </si>
  <si>
    <t>Nadstavba MŠ ve Vendryni</t>
  </si>
  <si>
    <t>obec Vendryně</t>
  </si>
  <si>
    <t>MŠ Vendryně</t>
  </si>
  <si>
    <t>Novostavba MŠ Uhřice</t>
  </si>
  <si>
    <t>obec Uhřice</t>
  </si>
  <si>
    <t>ZŠ a MŠ Uhřice</t>
  </si>
  <si>
    <t>Jihomoravská</t>
  </si>
  <si>
    <t>Nástavba ZŠ Dyjská 715, Praha-Čakovice</t>
  </si>
  <si>
    <t>MČ Praha-Čakovice</t>
  </si>
  <si>
    <t>ZŠ Dr. E: Beneše, Čakovice</t>
  </si>
  <si>
    <t>Praha</t>
  </si>
  <si>
    <t>Přístavba a nástavba MŠ Václavovice</t>
  </si>
  <si>
    <t>obec Václavovice</t>
  </si>
  <si>
    <t>MŠ Václavovice</t>
  </si>
  <si>
    <t>přístavba,nástavba</t>
  </si>
  <si>
    <t>MŠ Netvořice, přístavba, vestavba, rekonstrukce</t>
  </si>
  <si>
    <t>městys Netvořice</t>
  </si>
  <si>
    <t>MŠ Netvořice</t>
  </si>
  <si>
    <t>přístavba, vestavba, rekonstrukce</t>
  </si>
  <si>
    <t>Novostavba MŠ Ptice</t>
  </si>
  <si>
    <t>obec Ptice</t>
  </si>
  <si>
    <t>MŠ Ptice</t>
  </si>
  <si>
    <t>Rekonstrukce a dostavba MŠ Sibřina</t>
  </si>
  <si>
    <t>obec Sibřina</t>
  </si>
  <si>
    <t>MŠ Sibřina</t>
  </si>
  <si>
    <t>rekonstrukce, dostavba</t>
  </si>
  <si>
    <t>Stavební úpravy ZŠ a MŠ Dolany</t>
  </si>
  <si>
    <t>obec Dolany</t>
  </si>
  <si>
    <t>ZŠ a MŠ Dolany</t>
  </si>
  <si>
    <t>novostavba, pořízení vybavení, rekonstrukce</t>
  </si>
  <si>
    <t>Přístavba ZŠ a MŠ Husinec-Řež</t>
  </si>
  <si>
    <t>obec Husinec</t>
  </si>
  <si>
    <t>ZŠ a MŠ Husinec-Řež</t>
  </si>
  <si>
    <t>přístavba, rekonstrukce, modernizace</t>
  </si>
  <si>
    <t>Přístavba Mateřské školy MČ Praha - Březiněves</t>
  </si>
  <si>
    <t>MČ Praha - Březiněves</t>
  </si>
  <si>
    <t>MŠ Praha - Březiněves</t>
  </si>
  <si>
    <t xml:space="preserve">přístavba </t>
  </si>
  <si>
    <t>Přístavba k mateřské škole Rajhradice</t>
  </si>
  <si>
    <t>obec Rajhradice</t>
  </si>
  <si>
    <t>MŠ Rajhradice</t>
  </si>
  <si>
    <t>Rekonstrukce MŠ Rudíkov</t>
  </si>
  <si>
    <t>obec Rudíkov</t>
  </si>
  <si>
    <t>MŠ Rudíkov</t>
  </si>
  <si>
    <t>71001069</t>
  </si>
  <si>
    <t>Vysočina</t>
  </si>
  <si>
    <t>Přístavba MŠ Vrchlického Starý Plzenec</t>
  </si>
  <si>
    <t>město Starý Plzenec</t>
  </si>
  <si>
    <t xml:space="preserve"> MŠ Vrchlického Starý Plzenec</t>
  </si>
  <si>
    <t>Plzeňský</t>
  </si>
  <si>
    <t>Novostavba MŠ Kropáčova Vrutice</t>
  </si>
  <si>
    <t>obec Kropáčova Vrutice</t>
  </si>
  <si>
    <t>MŠ Kropáčova Vrutice</t>
  </si>
  <si>
    <t>Přístavba MŠ Mnichovice</t>
  </si>
  <si>
    <t>město Mnichovice</t>
  </si>
  <si>
    <t>MŠ Mnichovice</t>
  </si>
  <si>
    <t>Přístavba a rekonstrukce MŠ Chýně</t>
  </si>
  <si>
    <t>obec Chýně</t>
  </si>
  <si>
    <t>MŠ Chýně</t>
  </si>
  <si>
    <t>přístavba,rekonstrukce</t>
  </si>
  <si>
    <t>Stavební úpravy MŠ Poříčí nad Sázavou - 2. etapa</t>
  </si>
  <si>
    <t>obec Poříčí nad Sázavou</t>
  </si>
  <si>
    <t xml:space="preserve"> MŠ Poříčí nad Sázavou</t>
  </si>
  <si>
    <t xml:space="preserve">Přestavba objektu na MŠ Bolevecká Praha 10-H.Měcholupy </t>
  </si>
  <si>
    <t xml:space="preserve">MČ Praha 15 </t>
  </si>
  <si>
    <t>MŠ Parmská P.10-H. Měcholupy</t>
  </si>
  <si>
    <t xml:space="preserve">rekonstrukce, přístavba, interiér </t>
  </si>
  <si>
    <t>Nová budova ZŠ Kbely</t>
  </si>
  <si>
    <t>MČ Praha 9 - Kbely</t>
  </si>
  <si>
    <t>ZŠ Kbely</t>
  </si>
  <si>
    <t>61384780</t>
  </si>
  <si>
    <t>Novostavba MŠ Nová Bělá</t>
  </si>
  <si>
    <t>obec Nová Bělá</t>
  </si>
  <si>
    <t>MŠ Nová Bělá</t>
  </si>
  <si>
    <t>Půdní vestavba MŠ Lysice</t>
  </si>
  <si>
    <t>městys Lysice</t>
  </si>
  <si>
    <t>MŠ Lysice</t>
  </si>
  <si>
    <t>vestavba</t>
  </si>
  <si>
    <t>Přístavba MŠ Martinice</t>
  </si>
  <si>
    <t>obec Martinice</t>
  </si>
  <si>
    <t>MŠ Martinice</t>
  </si>
  <si>
    <t>Přístavba a stavební úpravy MŠ Zbuzany</t>
  </si>
  <si>
    <t>obec Zbuzany</t>
  </si>
  <si>
    <t>MŠ Zbuzany</t>
  </si>
  <si>
    <t>Vestavba a rekonstrukce MŠ Velká Bíteš-Lánice</t>
  </si>
  <si>
    <t>město Velká Bíteš</t>
  </si>
  <si>
    <t>MŠ Velká Bíteš-Lánice</t>
  </si>
  <si>
    <t>vestavba,rekonstrukce</t>
  </si>
  <si>
    <t>Rekonstrukce ZŠ Zlatníky-Hodkovice</t>
  </si>
  <si>
    <t>obec Zlatníky-Hodkovice</t>
  </si>
  <si>
    <t>ZŠ Zlatníky-Hodkovice</t>
  </si>
  <si>
    <t>Vestavba a přístavba MŠ v Bílovicích nad Svitavou</t>
  </si>
  <si>
    <t>obec Bílovice nad Svit.</t>
  </si>
  <si>
    <t xml:space="preserve">MŠ Bílovice nad Svitavou </t>
  </si>
  <si>
    <t>71001891</t>
  </si>
  <si>
    <t>přístavba, interiérové vybavení</t>
  </si>
  <si>
    <t>MŠ Benátky nad Jizerou</t>
  </si>
  <si>
    <t>město Benátky nad Jizerou</t>
  </si>
  <si>
    <t>Novostavba pavilonu MŠ Praha-Klánovice</t>
  </si>
  <si>
    <t>MČ Praha-Klánovice</t>
  </si>
  <si>
    <t>MŠ Praha-Klánovice</t>
  </si>
  <si>
    <t xml:space="preserve">ZŠ </t>
  </si>
  <si>
    <t>Navýšení kapacity ZŠ v Ondřejově</t>
  </si>
  <si>
    <t>obec Ondřejov</t>
  </si>
  <si>
    <t>ZŠ a MŠ bratří Fričů Ondřejov</t>
  </si>
  <si>
    <t>Přístavba MŠ Dubné</t>
  </si>
  <si>
    <t>obec Dubné</t>
  </si>
  <si>
    <t>ZŠ a MŠ Dubné</t>
  </si>
  <si>
    <t>Rozšíření kapacity MŠ v obci Ohrobec - zřiz. Zvole</t>
  </si>
  <si>
    <t>obec Zvole</t>
  </si>
  <si>
    <t xml:space="preserve">ZŠ a MŠ Zvole </t>
  </si>
  <si>
    <t xml:space="preserve">Středočeský </t>
  </si>
  <si>
    <t>přístavba, rekonsrtukce, interiér</t>
  </si>
  <si>
    <t>Výstavba MŠ Jíloviště</t>
  </si>
  <si>
    <t>obec Jíloviště</t>
  </si>
  <si>
    <t>MŠ Jíloviště</t>
  </si>
  <si>
    <t>Přístavba MŠ Pěnčín</t>
  </si>
  <si>
    <t>obec Pěnčín</t>
  </si>
  <si>
    <t>MŠ Pěnčín</t>
  </si>
  <si>
    <t>Liberecký</t>
  </si>
  <si>
    <t>Rekonstrukce MŠ Prostřední Poříčí</t>
  </si>
  <si>
    <t>obec Prostřední Poříčí</t>
  </si>
  <si>
    <t>MŠ Prostřední Poříčí</t>
  </si>
  <si>
    <t>rekonstrukce,modernizacce</t>
  </si>
  <si>
    <t>Nástavba MŠ Nová Ves (Mratín)</t>
  </si>
  <si>
    <t>obec Nová Ves (Mratín)</t>
  </si>
  <si>
    <t>MŠ Nová Ves (Mratín)</t>
  </si>
  <si>
    <t>Přístavba a nástavba budovy MŠ Červenka</t>
  </si>
  <si>
    <t>obec Červenka</t>
  </si>
  <si>
    <t>MŠ Červenka</t>
  </si>
  <si>
    <t>Výstavba MŠ Prace</t>
  </si>
  <si>
    <t>obec Prace</t>
  </si>
  <si>
    <t>MŠ Prace</t>
  </si>
  <si>
    <t>Rekonstrukce MŠ Svojsíkova Šluknov</t>
  </si>
  <si>
    <t>město Šluknov</t>
  </si>
  <si>
    <t>MŠ Svojsíkova Šluknov</t>
  </si>
  <si>
    <t>Ústecký</t>
  </si>
  <si>
    <t>Rozšíření MŠ  Nová Ves pod Pleší</t>
  </si>
  <si>
    <t>obec Nová Ves pod Pleší</t>
  </si>
  <si>
    <t>MŠ  Nová Ves pod Pleší</t>
  </si>
  <si>
    <t>rekonstrukce,přístavba</t>
  </si>
  <si>
    <t>MŠ Ostrovec-vestavba</t>
  </si>
  <si>
    <t>obec Ostrovec</t>
  </si>
  <si>
    <t>MŠ Ostrovec</t>
  </si>
  <si>
    <t>Rekonstrukce MŠ Lužec n.Vlt.</t>
  </si>
  <si>
    <t>obec Lužec n/Vlt.</t>
  </si>
  <si>
    <t>MŠ Lužec n.Vlt.</t>
  </si>
  <si>
    <t>rekonstrukce,modernizace</t>
  </si>
  <si>
    <t>Nástavba a rekonstrukce ZŠ Vratimov</t>
  </si>
  <si>
    <t>město Vratimov</t>
  </si>
  <si>
    <t>ZŠ Vratimov</t>
  </si>
  <si>
    <t>nástavba,rekonstrukce</t>
  </si>
  <si>
    <t xml:space="preserve">Rozšíření a rekonstrukce základní školy v Nezamyslicích </t>
  </si>
  <si>
    <t>Městys Nezamyslice</t>
  </si>
  <si>
    <t>ZŠ a MŠ Nezamyslice</t>
  </si>
  <si>
    <t>47922214</t>
  </si>
  <si>
    <t>přístavba, rekonstrukce</t>
  </si>
  <si>
    <t>Stavební úpravy a nástavba ZŠ Hlavňovice</t>
  </si>
  <si>
    <t>obec Hlavňovice</t>
  </si>
  <si>
    <t>ZŠ Hlavňovice</t>
  </si>
  <si>
    <t>Nezvěstice - nástavba a přístavba ZŠ</t>
  </si>
  <si>
    <t>obec Nezvěstice</t>
  </si>
  <si>
    <t>ZŠ Nezvěstice</t>
  </si>
  <si>
    <t>přístavba, nástavba, rekonstrukce</t>
  </si>
  <si>
    <t>Přístavba MŠ a ZŠ Rymice</t>
  </si>
  <si>
    <t>obec Rymice</t>
  </si>
  <si>
    <t>MŠ a ZŠ Rymice</t>
  </si>
  <si>
    <t>Půdní vestavba ZŠ Horní Ředice</t>
  </si>
  <si>
    <t>obec Horní Ředice</t>
  </si>
  <si>
    <t>ZŠ Horní Ředice</t>
  </si>
  <si>
    <t>Pardubický</t>
  </si>
  <si>
    <t>vestavba,novostavba</t>
  </si>
  <si>
    <t>ZŠ Chotýšany, přístavba</t>
  </si>
  <si>
    <t>obec Chotýšany</t>
  </si>
  <si>
    <t>MŠ+ZŠ Chotýšany</t>
  </si>
  <si>
    <t>Obec Lichoceves - Stavba budovy základní a mateřské školy (změna funkcionality a přestavba budovy čp. 7 v Noutonicích</t>
  </si>
  <si>
    <t>obec Lichoceves</t>
  </si>
  <si>
    <t>MŠ Lichoceves</t>
  </si>
  <si>
    <t>640735-obec</t>
  </si>
  <si>
    <t>přestavba,rekonstrukce</t>
  </si>
  <si>
    <t>Rekonstrukce a vestavavba ZŠ a MŠ Písečná</t>
  </si>
  <si>
    <t>obec Písečná</t>
  </si>
  <si>
    <t>ZŠ a MŠ Písečná</t>
  </si>
  <si>
    <t>Nástavba MŠ U Sluncové Praha 8</t>
  </si>
  <si>
    <t>MČ Praha 8</t>
  </si>
  <si>
    <t>MŠ U Sluncové Praha 8</t>
  </si>
  <si>
    <t>Rozšíření ZŠ Nad Parkem Praha-Zbraslav</t>
  </si>
  <si>
    <t>MČ Praha-Zbraslav</t>
  </si>
  <si>
    <t>ZŠ Nad Parkem Praha-Zbraslav</t>
  </si>
  <si>
    <t>přístavba,nástavba,rekonstrukce</t>
  </si>
  <si>
    <t>Přístavba učeben ZŠ Praha-Kunratice</t>
  </si>
  <si>
    <t>MČ Praha-Kunratice</t>
  </si>
  <si>
    <t>ZŠ Praha-Kunratice</t>
  </si>
  <si>
    <t>Rekonstrukce školy Blížejov č.p. 92</t>
  </si>
  <si>
    <t>obec Blížejov</t>
  </si>
  <si>
    <t>ZŠ a MŠ Blížejov</t>
  </si>
  <si>
    <t>Stavební úpravy původní budovy školy Mořkov</t>
  </si>
  <si>
    <t>obec Mořkov</t>
  </si>
  <si>
    <t>ZŠ a MŠ Mořkov</t>
  </si>
  <si>
    <t>rekonstrukce a modernizace</t>
  </si>
  <si>
    <t>Novostavba MŠ Pitkovice, Praha 10, Hlívová</t>
  </si>
  <si>
    <t>městská část Praha 22</t>
  </si>
  <si>
    <t>MŠ Pitkovice</t>
  </si>
  <si>
    <t>Rekonstrukce, nástavba a půdní vestavba ZŠ Nebušice</t>
  </si>
  <si>
    <t>MČ Praha 6</t>
  </si>
  <si>
    <t>ZŠ Nebušice</t>
  </si>
  <si>
    <t>49624539</t>
  </si>
  <si>
    <t xml:space="preserve">Praha </t>
  </si>
  <si>
    <t>nástavba, půdní vestavba, rekonstrukce</t>
  </si>
  <si>
    <t>ZŠ Liberec, Broumovská 7, navýšení kapacity</t>
  </si>
  <si>
    <t>město Liberec</t>
  </si>
  <si>
    <t>ZŠ Liberec</t>
  </si>
  <si>
    <t>Rozšíření kapacity MŠ Středokluky</t>
  </si>
  <si>
    <t>obec Středokluky</t>
  </si>
  <si>
    <t>MŠ Středokluky</t>
  </si>
  <si>
    <t>rekonstrukce, modernizace</t>
  </si>
  <si>
    <t>ZŠ a MŠ Řepín, rekonstrukce</t>
  </si>
  <si>
    <t>obec Řepín</t>
  </si>
  <si>
    <t>MŠ+ZŠ Řepín</t>
  </si>
  <si>
    <t>Rekonstrukce objektu pro ZŠ Olšany u Prostějova</t>
  </si>
  <si>
    <t>obec Olšany u Prostějova</t>
  </si>
  <si>
    <t>ZŠ Olšany u Prostějova</t>
  </si>
  <si>
    <t>70881707</t>
  </si>
  <si>
    <t>Přístavba ZŠ Tyršova Slavkov u Brna</t>
  </si>
  <si>
    <t>město Slavkov u Brna</t>
  </si>
  <si>
    <t xml:space="preserve"> ZŠ Tyršova Slavkov u Brna</t>
  </si>
  <si>
    <t>46270949</t>
  </si>
  <si>
    <t>Rozšíření kapacity ZŠ Hořátev</t>
  </si>
  <si>
    <t>obec Hořátev</t>
  </si>
  <si>
    <t>ZŠ Hořátev</t>
  </si>
  <si>
    <t>75030632</t>
  </si>
  <si>
    <t>Nástavba a stavební úpravy MŠ Mikulůvka</t>
  </si>
  <si>
    <t>obec Mikulůvka</t>
  </si>
  <si>
    <t>MŠ Mikulůvka</t>
  </si>
  <si>
    <t>70918023</t>
  </si>
  <si>
    <t>Navýšení kapacit MŠ Louka</t>
  </si>
  <si>
    <t>obec Louka</t>
  </si>
  <si>
    <t>MŠ Louka</t>
  </si>
  <si>
    <t>75023768</t>
  </si>
  <si>
    <t>vestavba, rekonstrukce</t>
  </si>
  <si>
    <t>MŠ+ZŠ</t>
  </si>
  <si>
    <t>Přístavba ZŠ a MŠ Kobeřice u Brna</t>
  </si>
  <si>
    <t>obec Kobeřice u Brna</t>
  </si>
  <si>
    <t>ZŠ a MŠ Kobeřice u Brna</t>
  </si>
  <si>
    <t>70983640</t>
  </si>
  <si>
    <t>přístavba, nástavba</t>
  </si>
  <si>
    <t>Stavební úpravy MŠ a ZŠ Služovice</t>
  </si>
  <si>
    <t>obec Služovice</t>
  </si>
  <si>
    <t>MŠ a ZŠ Služovice</t>
  </si>
  <si>
    <t>70640131</t>
  </si>
  <si>
    <t>Škola pod staroslavnou Budčí v 21. století - stavební úravy MŠ a ZŠ</t>
  </si>
  <si>
    <t>obec Zákolany</t>
  </si>
  <si>
    <t>ZŠ a MŠ Pod Budčí</t>
  </si>
  <si>
    <t>70991961</t>
  </si>
  <si>
    <t>Nástavba a přístavba Základní školy Kamenný Přívoz-rozšíření kapacity základní školy</t>
  </si>
  <si>
    <t>obec Kamenný Přívoz</t>
  </si>
  <si>
    <t>ZŠ a MŠ Kamenný Přívoz</t>
  </si>
  <si>
    <t>70988064</t>
  </si>
  <si>
    <t>přístavba, nástavba,int.vybavení</t>
  </si>
  <si>
    <t>Novostavba mateřské školy v k.ú. Hostavice, Praha 9</t>
  </si>
  <si>
    <t>MČ Praha 14</t>
  </si>
  <si>
    <t>MŠ Praha - Hostivice</t>
  </si>
  <si>
    <t>Vybudování Nástavby ZŠ na budově MŠ - Zdiby</t>
  </si>
  <si>
    <t>obec Zdiby</t>
  </si>
  <si>
    <t>ZŠ a MŠ Zdiby</t>
  </si>
  <si>
    <t>71004408</t>
  </si>
  <si>
    <t>nástavba,částečná rekonstrukce</t>
  </si>
  <si>
    <t>Novostavba základní školy Radonice 1.etapa</t>
  </si>
  <si>
    <t>obec Radonice</t>
  </si>
  <si>
    <t>ZŠ a MŠ Radonice</t>
  </si>
  <si>
    <t>Stavební úpravy objektu č.p. 46 Světnov - Vestavba prostor školní třídy</t>
  </si>
  <si>
    <t>obec Světnov</t>
  </si>
  <si>
    <t>ZŠ a MŠ Světnov</t>
  </si>
  <si>
    <t>71009850</t>
  </si>
  <si>
    <t>Rekonstrukce a rozšíření kapacity ZŠ Tuklaty</t>
  </si>
  <si>
    <t>obec Tuklaty</t>
  </si>
  <si>
    <t>ZŠ Tuklaty</t>
  </si>
  <si>
    <t>71160663</t>
  </si>
  <si>
    <t>Nová kmenová učebna a přístavba ZŠ Dražice u Tábora</t>
  </si>
  <si>
    <t>obec Dražice</t>
  </si>
  <si>
    <t>ZŠ a MŠ Dražice</t>
  </si>
  <si>
    <t>Přístavba a rekonstrukce Základní školy a mateřské školy, Sedlec 81, Starý Plzenec</t>
  </si>
  <si>
    <t>Město Starý Plzenec</t>
  </si>
  <si>
    <t>ZŠ a MŠ Starý Plzenec-Sedlec</t>
  </si>
  <si>
    <t>75006006</t>
  </si>
  <si>
    <t>Navýšení kapacity základní školy v Otovicích</t>
  </si>
  <si>
    <t>region Karlovarský venkov</t>
  </si>
  <si>
    <t>ZŠ a MŠ Sadov</t>
  </si>
  <si>
    <t>71340696</t>
  </si>
  <si>
    <t>Karlovarský</t>
  </si>
  <si>
    <t>přístavba,inter.vybavení</t>
  </si>
  <si>
    <t>Vybudování výukových kapacit ZŠ Vyžlovka</t>
  </si>
  <si>
    <t>obec Vyžlovka</t>
  </si>
  <si>
    <t>ZŠ Vyžlovka</t>
  </si>
  <si>
    <t>vestavba, rekonstrukce,inter.vybavení</t>
  </si>
  <si>
    <t>Stavební úpravy ZŠ Římov - vestavba podkroví</t>
  </si>
  <si>
    <t>obec Římov</t>
  </si>
  <si>
    <t>ZŠ a MŠ Římov</t>
  </si>
  <si>
    <t>75000661</t>
  </si>
  <si>
    <t>Rekonstrukce objektu Ovčí hájek 2174 na mateřskou školu</t>
  </si>
  <si>
    <t>MČ Praha 13</t>
  </si>
  <si>
    <t>MŠ Ovčí Hájek</t>
  </si>
  <si>
    <t>Rozšíření výukových kapacit ZŠ Bohdíkov</t>
  </si>
  <si>
    <t>obec Bohdíkov</t>
  </si>
  <si>
    <t>ZŠ a MŠ Bohdíkov</t>
  </si>
  <si>
    <t>70984531</t>
  </si>
  <si>
    <t>Výstavba ZŠ pro 1.-5.ročník v MČ Praha - Újezd</t>
  </si>
  <si>
    <t>MČ Praha - Újezd</t>
  </si>
  <si>
    <t>ZŠ a MŠ Formanská Praha 4-Újezd</t>
  </si>
  <si>
    <t>71294350</t>
  </si>
  <si>
    <t>nástavba, inter.vybavení</t>
  </si>
  <si>
    <t>Přístavba nových výukových prostor ZŠ Tuřany</t>
  </si>
  <si>
    <t>DSO - Mšec</t>
  </si>
  <si>
    <t xml:space="preserve"> ZŠ a MŠ Bez hranic</t>
  </si>
  <si>
    <t>02413612</t>
  </si>
  <si>
    <t>Rozšíření kapacity ZŠ Bylany</t>
  </si>
  <si>
    <t>obec Chrášťany</t>
  </si>
  <si>
    <t>ZŠ Bylany</t>
  </si>
  <si>
    <t>71009094</t>
  </si>
  <si>
    <t>Zkapacitnění základní školy v Líšnici</t>
  </si>
  <si>
    <t>obec Líšnice</t>
  </si>
  <si>
    <t>ZŠ a MŠ Líšnice</t>
  </si>
  <si>
    <t>novostavba,inter.vybavední</t>
  </si>
  <si>
    <t>Rozšíření ZŠ Malý Újezd, nový pavilon</t>
  </si>
  <si>
    <t>obec Malý Újezd</t>
  </si>
  <si>
    <t>ZŠ a MŠ Malý Újezd</t>
  </si>
  <si>
    <t>71004505</t>
  </si>
  <si>
    <t>Přístavba základní školy v obci Kožlí</t>
  </si>
  <si>
    <t>obec Kožlí</t>
  </si>
  <si>
    <t>ZŠ a MŠ Kožlí</t>
  </si>
  <si>
    <t>70993017</t>
  </si>
  <si>
    <t>Rekonstrukce ZŠ Orlické Podhůří</t>
  </si>
  <si>
    <t>obec Orlické Podhůří</t>
  </si>
  <si>
    <t>ZŠ Orlické Podhůří</t>
  </si>
  <si>
    <t>00279293</t>
  </si>
  <si>
    <t>Nové výukové kapacity - ZŠ Ochoz u Brna</t>
  </si>
  <si>
    <t>obec Ochoz u Brna</t>
  </si>
  <si>
    <t>ZŠ Ochoz u Brna</t>
  </si>
  <si>
    <t>48459473</t>
  </si>
  <si>
    <t>Přístavba, nástavba</t>
  </si>
  <si>
    <t>Rekonstrukce a přístavba budovy ZŠ a MŠ v Libici nad Doubravou</t>
  </si>
  <si>
    <t>městys Libice nad Doubravou</t>
  </si>
  <si>
    <t>ZŠ a MŠ Libice nad Doubravou</t>
  </si>
  <si>
    <t>75017041</t>
  </si>
  <si>
    <t>rekonstrukce, přístavba</t>
  </si>
  <si>
    <t>Zvýšení kapacity základní školy v obci Morašice</t>
  </si>
  <si>
    <t>obec Morašice</t>
  </si>
  <si>
    <t>ZŠ a MŠ Morašice</t>
  </si>
  <si>
    <t>71010203</t>
  </si>
  <si>
    <t>Přístavba základní školy Vranov</t>
  </si>
  <si>
    <t>obec Vranov</t>
  </si>
  <si>
    <t>ZŠ a MŠ Vranov</t>
  </si>
  <si>
    <t>70873232</t>
  </si>
  <si>
    <t>Stavební úpravy č.p. 15 (ZŠ) v Nedabyli vestavba MŠ a půdní vestavba</t>
  </si>
  <si>
    <t>obec Nedabyle</t>
  </si>
  <si>
    <t>ZŠ Nedabyle</t>
  </si>
  <si>
    <t>70986177</t>
  </si>
  <si>
    <t>Přístavba základní školy</t>
  </si>
  <si>
    <t>Obec Rozdrojovice</t>
  </si>
  <si>
    <t>ZŠ a MŠ Rozdrojovice</t>
  </si>
  <si>
    <t>75003759</t>
  </si>
  <si>
    <t>Přístavba základní školy Hrušovany u Brna, Masarykova č.p. 167</t>
  </si>
  <si>
    <t>Obec Hrušovany u Brna</t>
  </si>
  <si>
    <t>ZŠ T.G. Masaryka Hrušovany u Brna</t>
  </si>
  <si>
    <t>75023245</t>
  </si>
  <si>
    <t>Stavební úpravy č.p. 3 v Podbřezí - 11. etapa</t>
  </si>
  <si>
    <t>Obec Podbřezí</t>
  </si>
  <si>
    <t>ZŠ a Montessori MŠ Podbřezí</t>
  </si>
  <si>
    <t>75016443</t>
  </si>
  <si>
    <t>Královéhradecký</t>
  </si>
  <si>
    <t>Vybudování nové kmenové učebny a tělocvičny při ZŠ Čížová</t>
  </si>
  <si>
    <t>Obec Čížová</t>
  </si>
  <si>
    <t>ZŠ a MŠ Čížová</t>
  </si>
  <si>
    <t>70986584</t>
  </si>
  <si>
    <t>Přístavba, nástavba a stavební úpravy budovy ZŠ</t>
  </si>
  <si>
    <t>Obec Dolní Lomná</t>
  </si>
  <si>
    <t>ZŠ a MŠ Dolní Lomná 149</t>
  </si>
  <si>
    <t>75026724</t>
  </si>
  <si>
    <t>Přístavba a rekonstrukce ZŠ Třanovice</t>
  </si>
  <si>
    <t>obec Třanovice</t>
  </si>
  <si>
    <t>ZŠ a MŠ Třanovice</t>
  </si>
  <si>
    <t>75027089</t>
  </si>
  <si>
    <t>Zvýšení vzdělávací kapacity ZŠ a MŠ Ledčice</t>
  </si>
  <si>
    <t>obec Ledčice</t>
  </si>
  <si>
    <t>ZŠ a MŠ Ledčice</t>
  </si>
  <si>
    <t>70996598</t>
  </si>
  <si>
    <t>Rozšíření ZŠ a MŠ Srbsko</t>
  </si>
  <si>
    <t>obec Srbsko</t>
  </si>
  <si>
    <t>ZŠ a MŠ Srbsko</t>
  </si>
  <si>
    <t>70998477</t>
  </si>
  <si>
    <t>Zvýšení kapacity ZŠ Prace - přístavba a stavební úpravy</t>
  </si>
  <si>
    <t>Obec Prace</t>
  </si>
  <si>
    <t>ZŠ a MŠ Prace</t>
  </si>
  <si>
    <t>70499870</t>
  </si>
  <si>
    <t>Dokončení komplexního školního areálu v Okrouhlici přístavbou ZŠ</t>
  </si>
  <si>
    <t>Obec Okrouhlice</t>
  </si>
  <si>
    <t>ZŠ a MŠ Okrouhlice</t>
  </si>
  <si>
    <t>71001832</t>
  </si>
  <si>
    <t>Přístavba MŠ Vilémov</t>
  </si>
  <si>
    <t>obec Vilémov</t>
  </si>
  <si>
    <t>ZŠ a MŠ Vilémov</t>
  </si>
  <si>
    <t>47795620</t>
  </si>
  <si>
    <t>Navýšení stávající kapacity ZŠ a MŠ - obec Vysoký Újezd</t>
  </si>
  <si>
    <t>obec Vysoký Újezd</t>
  </si>
  <si>
    <t>ZŠ a MŠ Vysoký Újezd</t>
  </si>
  <si>
    <t>71004513</t>
  </si>
  <si>
    <t>Rozšíření školy a přístavba tělocvičny ve Smilovicích</t>
  </si>
  <si>
    <t>Obec Smilovice</t>
  </si>
  <si>
    <t>ZŠ a MŠ Smilovice</t>
  </si>
  <si>
    <t>70645973</t>
  </si>
  <si>
    <t>Adaptace objektu ZŠ Mikulůvka</t>
  </si>
  <si>
    <t>Obec Mikulůvka</t>
  </si>
  <si>
    <t>ZŠ a MŠ Mikulůvka</t>
  </si>
  <si>
    <t>ZŠ a MŠ Vráž – stavební úpravy objektu</t>
  </si>
  <si>
    <t>obec Vráž</t>
  </si>
  <si>
    <t>ZŠ a MŠ Vráž</t>
  </si>
  <si>
    <t>75031108</t>
  </si>
  <si>
    <t>Rozšíření kapacity MŠ a redislokace učeben ZŠ v obci Oslavice</t>
  </si>
  <si>
    <t>obec Oslavice</t>
  </si>
  <si>
    <t>ZŠ a MŠ Oslavice</t>
  </si>
  <si>
    <t>71005021</t>
  </si>
  <si>
    <t>Svazková MŠ VENKOV Železné</t>
  </si>
  <si>
    <t>obec Železné</t>
  </si>
  <si>
    <t>Stavba MŠ, tělocvičny a rozšíření základní školy Kostelec</t>
  </si>
  <si>
    <t>obec Kostelec</t>
  </si>
  <si>
    <t>ZŠ a MŠ Kostelec</t>
  </si>
  <si>
    <t>75022435</t>
  </si>
  <si>
    <t>ZŠ+mŠ</t>
  </si>
  <si>
    <t>Přístavba MŠ Holetín</t>
  </si>
  <si>
    <t>obec Holetín</t>
  </si>
  <si>
    <t>ZŠ a MŠ Holetín</t>
  </si>
  <si>
    <t>70999945</t>
  </si>
  <si>
    <t>Přístavba a stavební úpravy objektu ZŠ a MŠ Cejle</t>
  </si>
  <si>
    <t>obec Cejle</t>
  </si>
  <si>
    <t>ZŠ a MŠ Cejle</t>
  </si>
  <si>
    <t>75022117</t>
  </si>
  <si>
    <t>Přístavba a rekonstrukce budovy ZŠ a MŠ Písečná</t>
  </si>
  <si>
    <t>ZŠ a MŠ Píšečná</t>
  </si>
  <si>
    <t>70640289</t>
  </si>
  <si>
    <t>Projekt je v souladu s integrovanou strategií CLLD.</t>
  </si>
  <si>
    <t>ŘO IROP stanovuje uvedené kritérium jako nenapravitelné.</t>
  </si>
  <si>
    <t>Je opatření/podopatření integrované strategie v žádosti o podporu shodné s textem výzvy MAS?</t>
  </si>
  <si>
    <r>
      <t xml:space="preserve">Je žádost o podporu podána v předepsané formě přes MS2014+, tj. včetně souhlasu s čestným prohlášením, ze kterého vyplývá trestní bezúhonnost statutárního zástupce žadatele/statutárních zástupců žadatele (čestné prohlášení č. 70)?                                                                    
</t>
    </r>
    <r>
      <rPr>
        <i/>
        <sz val="10"/>
        <rFont val="Calibri"/>
        <family val="2"/>
        <charset val="238"/>
        <scheme val="minor"/>
      </rPr>
      <t>Pozn. výpis z rejstříku trestů je nerelevantní, kritérium bude ověřováno jen podpisem čestného prohlášení.</t>
    </r>
  </si>
  <si>
    <t>Program 133 310 - březen 2019</t>
  </si>
  <si>
    <t>Rozšíření kapacity - Mateřská škola Sluníčko, příspěvková organizace</t>
  </si>
  <si>
    <t>Obec Sulice</t>
  </si>
  <si>
    <t>Mateřská škola Sluníčko, příspěvková organizace</t>
  </si>
  <si>
    <t>Rozšíření Mateřské školy Blatná, Vrchlického - část Husovy sady</t>
  </si>
  <si>
    <t>Město Blatná</t>
  </si>
  <si>
    <t>Mateřská škola Blatná, Vrchlického</t>
  </si>
  <si>
    <t>Zvýšení vzdělávací kapacity MŠ - Nový objekt MŠ pro 2x 26 dětí Kamenice u Jihlavy</t>
  </si>
  <si>
    <t>Městys Kamenice</t>
  </si>
  <si>
    <t>Základní škola a Mateřská škola Kamenice</t>
  </si>
  <si>
    <t>Novostavba MŠ a školní kuchyně Nový Jáchymov 157</t>
  </si>
  <si>
    <t>Obec Nový Jáchymov</t>
  </si>
  <si>
    <t>Základní škola Nový Jáchymov</t>
  </si>
  <si>
    <t>Obec Vilémov</t>
  </si>
  <si>
    <t>Základní škola a Mateřská škola Vilémov</t>
  </si>
  <si>
    <t>Rozšíření kapacity MŠ Líbeznice - přístavba pavilonu</t>
  </si>
  <si>
    <t>Obec Líbeznice</t>
  </si>
  <si>
    <t>Mateřská škola Líbeznice, okres Praha - východ</t>
  </si>
  <si>
    <t>Novostavba mateřské školy, k.ú. Nová Ves u Prahy</t>
  </si>
  <si>
    <t xml:space="preserve">Obec Nová Ves </t>
  </si>
  <si>
    <t>Mateřská škola Nová Ves, Praha - východ</t>
  </si>
  <si>
    <t>Zbýšov, MŠ - rozšíření kapacity</t>
  </si>
  <si>
    <t>Město Zbýšov</t>
  </si>
  <si>
    <t>Mateřská škola Zbýšov</t>
  </si>
  <si>
    <t>Mateřská škola Malé Kyšice</t>
  </si>
  <si>
    <t>Obec Malé Kyšice</t>
  </si>
  <si>
    <t>MŠ OŘECHOV - rozšíření kapacit, rekonstrukce a přístavba</t>
  </si>
  <si>
    <t>Obec Ořechov</t>
  </si>
  <si>
    <t>Základní škola a mateřská škola Ořechov, okres Uherské Hradiště, příspěvková organizace</t>
  </si>
  <si>
    <t>Rekonstrukce, oprava a navýšení kapacity MŠ Chrášťany</t>
  </si>
  <si>
    <t>Obec Chrášťany</t>
  </si>
  <si>
    <t>Mateřská škola Chrášťany, okres Kolín</t>
  </si>
  <si>
    <t>Nová budova Mateřské školy Nový Rychnov - navýšení kapacity</t>
  </si>
  <si>
    <t>Městys Nový Rychnov</t>
  </si>
  <si>
    <t xml:space="preserve">Mateřská škola Nový Rychnov </t>
  </si>
  <si>
    <t>Obecní dům Sokoleč - rozšíření kapacit MŠ</t>
  </si>
  <si>
    <t>Obec Sokoleč</t>
  </si>
  <si>
    <t>Mateřská škola Sokoleč</t>
  </si>
  <si>
    <t>Výstavba MŠ Broumy</t>
  </si>
  <si>
    <t>Obec Broumy</t>
  </si>
  <si>
    <t>Základní škola a mateřská škola Broumy, okres Beroun</t>
  </si>
  <si>
    <t>Luka nad Jihlavou, Přístavba a úprava mateřské školy</t>
  </si>
  <si>
    <t>Městys Luka nad Jihlavou</t>
  </si>
  <si>
    <t>Základní škola a Mateřská škola Luka na Jihlavou</t>
  </si>
  <si>
    <t>Přístavba 2. mateřské školy Jindřichův Hradec III, Jáchymova 209, odloučené pracoviště Havlíčkova 175</t>
  </si>
  <si>
    <t>Město Jindřichův Hradec</t>
  </si>
  <si>
    <t>2. mateřská škola Jindřichův Hradec III, Jáchymova 209, odloučené pracoviště Havlíčkova 175</t>
  </si>
  <si>
    <t>Přestavba části Komunitního centra Beroun na MŠ</t>
  </si>
  <si>
    <t>Město Beroun</t>
  </si>
  <si>
    <t>Mateřská škola Beroun, Drašarova 1447</t>
  </si>
  <si>
    <t>Zvýšení vzdělávací kapacity MŠ a ŠJ - Chotětov</t>
  </si>
  <si>
    <t>Městys Chotětov</t>
  </si>
  <si>
    <t>Mateřská škola a školní jídelna Chotětov</t>
  </si>
  <si>
    <t>Rozšíření MŠ, přestavba pavilonu II - Luštěnice</t>
  </si>
  <si>
    <t xml:space="preserve">Obec Luštěnice </t>
  </si>
  <si>
    <t>Mateřská škola Luštenice</t>
  </si>
  <si>
    <t>Přístavba MŠ k budově OÚ v Jinačovicích</t>
  </si>
  <si>
    <t>Obec Jinačovice</t>
  </si>
  <si>
    <t>Mateřská škola, Jinačovice, okres Brno-venkov</t>
  </si>
  <si>
    <t>Stavební úpravy a přístavba MŠ v Oráčovské ulici v Jesenici</t>
  </si>
  <si>
    <t>Město Jesenice</t>
  </si>
  <si>
    <t>Základní a mateřská škola Jesenice</t>
  </si>
  <si>
    <t>rekosntrukce, přístavba</t>
  </si>
  <si>
    <t>Stavební úpravy MŠ Trhový Štěpánov</t>
  </si>
  <si>
    <t>Město Trhový Štěpánov</t>
  </si>
  <si>
    <t>Mateřská škola Trhový Štěpánov</t>
  </si>
  <si>
    <t>Nové prostory pro děti ZŠ a MŠ v Kobylé nad Vidnavkou</t>
  </si>
  <si>
    <t>Obec Kobylá nad Vidnavkou</t>
  </si>
  <si>
    <t>Základní škola a Mateřská škola Kobylá nad Vidnavkou</t>
  </si>
  <si>
    <t xml:space="preserve">Interiérové stavební úpravy učeben v objektu MŠ Lesní 859 v Orlové-Lutyni </t>
  </si>
  <si>
    <t>Město Orlová</t>
  </si>
  <si>
    <t>Mateřská škola Orlová-Lutyně Na Vyhlídce 1143 okres Karviná, příspěvková organizace</t>
  </si>
  <si>
    <t>Mateřská škola Stará Huť</t>
  </si>
  <si>
    <t>Obec Stará Huť</t>
  </si>
  <si>
    <t>Základní škola a Mateřská škola Stará Huť</t>
  </si>
  <si>
    <t>Přístavba a rozšíření kapacity MŠ Skuteč, Poršova 240</t>
  </si>
  <si>
    <t>Město Skuteč</t>
  </si>
  <si>
    <t>Mateřská škola Skuteč</t>
  </si>
  <si>
    <t>přístavba, rekosntrukce</t>
  </si>
  <si>
    <t>Přístavba MŠ Jivina</t>
  </si>
  <si>
    <t>Obec Jivina</t>
  </si>
  <si>
    <t>Základní škola a Mateřská škola Jivina</t>
  </si>
  <si>
    <t>Žádost o podporu, Plná moc/Pověření</t>
  </si>
  <si>
    <t>Žádost o podporu, povinné přílohy Žádosti o podporu, Specifická pravidla pro žadatele a příjemce, Výzva MAS</t>
  </si>
  <si>
    <r>
      <t xml:space="preserve">Projekt nepodporuje opatření, která vedou k diskriminaci a segregaci marginalizovaných skupin, </t>
    </r>
    <r>
      <rPr>
        <b/>
        <sz val="12"/>
        <rFont val="Calibri"/>
        <family val="2"/>
        <charset val="238"/>
        <scheme val="minor"/>
      </rPr>
      <t>jako je romské obyvatelstvo a další osoby s potřebou podpůrných opatření (osoby se zdravotním postižením, zdravotním znevýhodněním a se sociálním znevýhodněním).</t>
    </r>
  </si>
  <si>
    <r>
      <t xml:space="preserve">Je ve Studii proveditelnosti popsáno, že podporovaná infrastruktura není určena pouze pro marginalizované skupiny, jako je romské obyvatelstvo a další osoby s potřebou podpůrných opatření (se zdravotním postižením, zdravotním znevýhodněním a sociálním znevýhodněním)?                                                                                                                                                                                                                                  
</t>
    </r>
    <r>
      <rPr>
        <i/>
        <sz val="10"/>
        <rFont val="Calibri"/>
        <family val="2"/>
        <charset val="238"/>
        <scheme val="minor"/>
      </rPr>
      <t>Hodnotitel posuzuje dle samotného zaměření projektu, uvedení cílových skupin v projektu a využití výstupu projektu.</t>
    </r>
  </si>
  <si>
    <t>MAS má možnost si určit, která kritéria jsou napravitelná a která nenapravitelná, s výjimkou kritérií, která jsou ve výzvě stanovena  ŘO jako nenapravitelná.</t>
  </si>
  <si>
    <t>Je ve Studii proveditelnosti popsáno zajištění provozní udržitelnosti projektu?</t>
  </si>
  <si>
    <t>Je ve Studii proveditelnosti popsáno zajištění finanční udržitelnosti projektu?</t>
  </si>
  <si>
    <t>Je ve Studii proveditelnosti popsáno zajištění administrativní udržitelnosti projektu?</t>
  </si>
  <si>
    <t>Žádost o podporu, Studie proveditelnosti, Místní akční plán anebo Krajský akční plán, nebo seznam projektových záměrů pro investiční intervence</t>
  </si>
  <si>
    <t>V připadě, že si MAS zúžila ve strategii CLLD nebo ve výzvě MAS typy oprávněných žadatelů, vybere pouze ty v souladu se strategii CLLD, resp. s výzvou MAS.</t>
  </si>
  <si>
    <t>MAS doplní datum zahájení a ukončení realizace projektu podle výzvy MAS.</t>
  </si>
  <si>
    <t>Legenda:</t>
  </si>
  <si>
    <t>Nenapravitelné kritérium</t>
  </si>
  <si>
    <t>Napravitelné kritérium</t>
  </si>
  <si>
    <t>Buňky určené k vyplnění</t>
  </si>
  <si>
    <t>Povinné přílohy, které se uvádějí vždy</t>
  </si>
  <si>
    <r>
      <t xml:space="preserve">                           Odůvodnění                                                  </t>
    </r>
    <r>
      <rPr>
        <b/>
        <i/>
        <sz val="12"/>
        <color theme="1"/>
        <rFont val="Calibri"/>
        <family val="2"/>
        <charset val="238"/>
        <scheme val="minor"/>
      </rPr>
      <t>(vyplňuje se vždy, i v případě NR</t>
    </r>
    <r>
      <rPr>
        <b/>
        <sz val="12"/>
        <color theme="1"/>
        <rFont val="Calibri"/>
        <family val="2"/>
        <charset val="238"/>
        <scheme val="minor"/>
      </rPr>
      <t>)</t>
    </r>
  </si>
  <si>
    <t>Projekt je svým zaměřením v souladu s cíli a podporovanými aktivitami výzvy MAS.</t>
  </si>
  <si>
    <t>Potřebnost realizace projektu je odůvodněná.</t>
  </si>
  <si>
    <t>Projekt respektuje limity způsobilých výdajů, pokud jsou stanoveny.</t>
  </si>
  <si>
    <r>
      <t xml:space="preserve">                                         Poznámka ke kontrolnímu listu (není součástí KL, slouží jako návod pro MAS).                                                </t>
    </r>
    <r>
      <rPr>
        <b/>
        <i/>
        <sz val="11"/>
        <color theme="1"/>
        <rFont val="Calibri"/>
        <family val="2"/>
        <charset val="238"/>
        <scheme val="minor"/>
      </rPr>
      <t>Doporučujeme se řídit pokyny při vyplňování KL při hodnocení projektů.</t>
    </r>
  </si>
  <si>
    <t xml:space="preserve">MAS uvádí verzi a platnost Obecných a Specifických pravidel podle své výzvy, tzn. uvede stejnou verzi a platnost Obecných a  Specifických pravidel, kterou má uvedenu ve výzvě. </t>
  </si>
  <si>
    <r>
      <rPr>
        <b/>
        <sz val="10"/>
        <color theme="1"/>
        <rFont val="Calibri"/>
        <family val="2"/>
        <charset val="238"/>
        <scheme val="minor"/>
      </rPr>
      <t xml:space="preserve">Sloupec D "Referenční dokumenty" </t>
    </r>
    <r>
      <rPr>
        <sz val="10"/>
        <color theme="1"/>
        <rFont val="Calibri"/>
        <family val="2"/>
        <charset val="238"/>
        <scheme val="minor"/>
      </rPr>
      <t>- zde MAS uvádí referenční dokumenty a zdroje informací, ze kterých hodnotitel čerpá informace pro hodnocení. Ke každému kritériu je nutné doplnit dokumenty, případně zdroje informací, v souladu s referenčními dokumenty uvedenými u hodnotících  kritérií schválených s výzvou MAS.</t>
    </r>
  </si>
  <si>
    <r>
      <t xml:space="preserve">Je doložen dokument, který dokládá veřejně prospěšnou činnost organizace v oblasti školství </t>
    </r>
    <r>
      <rPr>
        <i/>
        <sz val="10"/>
        <rFont val="Calibri"/>
        <family val="2"/>
        <charset val="238"/>
        <scheme val="minor"/>
      </rPr>
      <t xml:space="preserve">(činnost musí být přesně takto definována) </t>
    </r>
    <r>
      <rPr>
        <sz val="10"/>
        <rFont val="Calibri"/>
        <family val="2"/>
        <charset val="238"/>
        <scheme val="minor"/>
      </rPr>
      <t>nebo v oblasti práce s dětmi a mládeží (relevantní pro aktivitu</t>
    </r>
    <r>
      <rPr>
        <i/>
        <sz val="10"/>
        <rFont val="Calibri"/>
        <family val="2"/>
        <charset val="238"/>
        <scheme val="minor"/>
      </rPr>
      <t xml:space="preserve"> Předškolní vzdělávání</t>
    </r>
    <r>
      <rPr>
        <sz val="10"/>
        <rFont val="Calibri"/>
        <family val="2"/>
        <charset val="238"/>
        <scheme val="minor"/>
      </rPr>
      <t xml:space="preserve">) nebo v oblasti v oblasti práce s dětmi a mládeží nebo v oblasti vzdělávání, školení a osvěty (relevantní pro aktivitu </t>
    </r>
    <r>
      <rPr>
        <i/>
        <sz val="10"/>
        <rFont val="Calibri"/>
        <family val="2"/>
        <charset val="238"/>
        <scheme val="minor"/>
      </rPr>
      <t>Zájmové, neformální a celoživotní vzdělávání</t>
    </r>
    <r>
      <rPr>
        <sz val="10"/>
        <rFont val="Calibri"/>
        <family val="2"/>
        <charset val="238"/>
        <scheme val="minor"/>
      </rPr>
      <t xml:space="preserve">)?
</t>
    </r>
    <r>
      <rPr>
        <i/>
        <sz val="10"/>
        <rFont val="Calibri"/>
        <family val="2"/>
        <charset val="238"/>
        <scheme val="minor"/>
      </rPr>
      <t>Je-li žadatelem jiný subjekt než organizace založená obcí, krajem nebo OSS, je odpověď NR.</t>
    </r>
  </si>
  <si>
    <t>Je projekt svým zaměřením v souladu s cíli výzvy MAS?</t>
  </si>
  <si>
    <t>Je projekt svým zaměřením v souladu s podporovanými aktivitami výzvy MAS?</t>
  </si>
  <si>
    <t>Je ve Studii proveditelnosti popsána administrativní kapacita k realizaci a udržitelnosti projektu?</t>
  </si>
  <si>
    <r>
      <t xml:space="preserve">• Plná moc </t>
    </r>
    <r>
      <rPr>
        <sz val="10"/>
        <rFont val="Calibri"/>
        <family val="2"/>
        <charset val="238"/>
        <scheme val="minor"/>
      </rPr>
      <t xml:space="preserve">(záložka Plné moci)
Je doložena plná moc/pověření/usnesení v případě přenesení pravomocí na jinou osobu na podpis žádosti?
</t>
    </r>
    <r>
      <rPr>
        <i/>
        <sz val="10"/>
        <rFont val="Calibri"/>
        <family val="2"/>
        <charset val="238"/>
        <scheme val="minor"/>
      </rPr>
      <t>V případě, že žádost podepsal statutární zástupce, je odpověď NR.</t>
    </r>
  </si>
  <si>
    <r>
      <t xml:space="preserve">Je v zakladatelské smlouvě nebo v zakládací či zřizovací listině nebo jiném dokumentu o založení církevní organizace, případně jejich dodatcích, uvedena veřejně prospěšná činnost organizace v oblasti školství </t>
    </r>
    <r>
      <rPr>
        <i/>
        <sz val="10"/>
        <rFont val="Calibri"/>
        <family val="2"/>
        <charset val="238"/>
        <scheme val="minor"/>
      </rPr>
      <t xml:space="preserve">(činnost musí být přesně takto definována) </t>
    </r>
    <r>
      <rPr>
        <sz val="10"/>
        <rFont val="Calibri"/>
        <family val="2"/>
        <charset val="238"/>
        <scheme val="minor"/>
      </rPr>
      <t xml:space="preserve">nebo v oblasti práce s dětmi a mládeží (relevantní pro aktivitu </t>
    </r>
    <r>
      <rPr>
        <i/>
        <sz val="10"/>
        <rFont val="Calibri"/>
        <family val="2"/>
        <charset val="238"/>
        <scheme val="minor"/>
      </rPr>
      <t>Předškolní vzdělávání</t>
    </r>
    <r>
      <rPr>
        <sz val="10"/>
        <rFont val="Calibri"/>
        <family val="2"/>
        <charset val="238"/>
        <scheme val="minor"/>
      </rPr>
      <t>) nebo v oblasti</t>
    </r>
    <r>
      <rPr>
        <sz val="10"/>
        <color rgb="FFFF0000"/>
        <rFont val="Calibri"/>
        <family val="2"/>
        <charset val="238"/>
        <scheme val="minor"/>
      </rPr>
      <t xml:space="preserve"> </t>
    </r>
    <r>
      <rPr>
        <sz val="10"/>
        <color rgb="FFFF0000"/>
        <rFont val="Calibri"/>
        <family val="2"/>
        <charset val="238"/>
        <scheme val="minor"/>
      </rPr>
      <t xml:space="preserve"> </t>
    </r>
    <r>
      <rPr>
        <sz val="10"/>
        <rFont val="Calibri"/>
        <family val="2"/>
        <charset val="238"/>
        <scheme val="minor"/>
      </rPr>
      <t>práce</t>
    </r>
    <r>
      <rPr>
        <sz val="10"/>
        <color rgb="FFFF0000"/>
        <rFont val="Calibri"/>
        <family val="2"/>
        <charset val="238"/>
        <scheme val="minor"/>
      </rPr>
      <t xml:space="preserve"> </t>
    </r>
    <r>
      <rPr>
        <sz val="10"/>
        <rFont val="Calibri"/>
        <family val="2"/>
        <charset val="238"/>
        <scheme val="minor"/>
      </rPr>
      <t xml:space="preserve">s dětmi a mládeží nebo v oblasti vzdělávání, školení a osvěty (relevantní pro aktivitu </t>
    </r>
    <r>
      <rPr>
        <i/>
        <sz val="10"/>
        <rFont val="Calibri"/>
        <family val="2"/>
        <charset val="238"/>
        <scheme val="minor"/>
      </rPr>
      <t>Zájmové, neformální a celoživotní vzdělávání)</t>
    </r>
    <r>
      <rPr>
        <sz val="10"/>
        <rFont val="Calibri"/>
        <family val="2"/>
        <charset val="238"/>
        <scheme val="minor"/>
      </rPr>
      <t xml:space="preserve">?
</t>
    </r>
    <r>
      <rPr>
        <i/>
        <sz val="10"/>
        <rFont val="Calibri"/>
        <family val="2"/>
        <charset val="238"/>
        <scheme val="minor"/>
      </rPr>
      <t>Je-li žadatelem jiný subjekt než církev</t>
    </r>
    <r>
      <rPr>
        <i/>
        <sz val="10"/>
        <rFont val="Calibri"/>
        <family val="2"/>
        <charset val="238"/>
        <scheme val="minor"/>
      </rPr>
      <t>ní organizace, je odpověď NR.</t>
    </r>
  </si>
  <si>
    <t>Je v žádosti uvedeno, že projekt má pozitivní/neutrální vliv na horizontální priority (záložka Správa věcných ukazatelů/Horizontální principy, Studie proveditelnosti/kapitola 10; očekávané vlivy horizontálních kritérií jsou definovány v příloze č. 1 Specifických pravidel, případně jako doporučení v příloze č. 24 Obecných pravidel nebo v kapitole 10 osnovy Studie proveditelnosti, která je přílohou č. 4 Specifických pravidel výzvy)?</t>
  </si>
  <si>
    <t>Pokud byl u některé z horizontální priority zvolen pozitivní vliv, je uveden popis aktivit, které mají mít pozitivní dopad na tuto horizontální prioritu (záložka Správa věcných ukazatelů/Horizontální principy), a popis pozitivního vlivu na danou prioritu?</t>
  </si>
  <si>
    <r>
      <rPr>
        <b/>
        <sz val="10"/>
        <color theme="1"/>
        <rFont val="Calibri"/>
        <family val="2"/>
        <charset val="238"/>
        <scheme val="minor"/>
      </rPr>
      <t>ANO</t>
    </r>
    <r>
      <rPr>
        <sz val="10"/>
        <color theme="1"/>
        <rFont val="Calibri"/>
        <family val="2"/>
        <charset val="238"/>
        <scheme val="minor"/>
      </rPr>
      <t xml:space="preserve"> – Žádost v elektronické podobě je podepsána statutárním zástupcem nebo pověřeným zástupcem.
</t>
    </r>
    <r>
      <rPr>
        <b/>
        <sz val="10"/>
        <color theme="1"/>
        <rFont val="Calibri"/>
        <family val="2"/>
        <charset val="238"/>
        <scheme val="minor"/>
      </rPr>
      <t xml:space="preserve">
NE</t>
    </r>
    <r>
      <rPr>
        <sz val="10"/>
        <color theme="1"/>
        <rFont val="Calibri"/>
        <family val="2"/>
        <charset val="238"/>
        <scheme val="minor"/>
      </rPr>
      <t xml:space="preserve"> – Žádost v elektronické podobě není podepsána statutárním zástupcem nebo pověřeným zástupcem.</t>
    </r>
  </si>
  <si>
    <r>
      <rPr>
        <b/>
        <sz val="10"/>
        <color theme="1"/>
        <rFont val="Calibri"/>
        <family val="2"/>
        <charset val="238"/>
        <scheme val="minor"/>
      </rPr>
      <t>ANO</t>
    </r>
    <r>
      <rPr>
        <sz val="10"/>
        <color theme="1"/>
        <rFont val="Calibri"/>
        <family val="2"/>
        <charset val="238"/>
        <scheme val="minor"/>
      </rPr>
      <t xml:space="preserve"> – Žadatel splňuje definici oprávněného příjemce pro příslušný specifický cíl a výzvu.
</t>
    </r>
    <r>
      <rPr>
        <b/>
        <sz val="10"/>
        <color theme="1"/>
        <rFont val="Calibri"/>
        <family val="2"/>
        <charset val="238"/>
        <scheme val="minor"/>
      </rPr>
      <t>NE</t>
    </r>
    <r>
      <rPr>
        <sz val="10"/>
        <color theme="1"/>
        <rFont val="Calibri"/>
        <family val="2"/>
        <charset val="238"/>
        <scheme val="minor"/>
      </rPr>
      <t xml:space="preserve"> – Žadatel nesplňuje definici oprávněného příjemce pro příslušný specifický cíl a výzvu.</t>
    </r>
  </si>
  <si>
    <r>
      <rPr>
        <b/>
        <sz val="11"/>
        <color theme="1"/>
        <rFont val="Calibri"/>
        <family val="2"/>
        <charset val="238"/>
        <scheme val="minor"/>
      </rPr>
      <t xml:space="preserve">ANO </t>
    </r>
    <r>
      <rPr>
        <sz val="11"/>
        <color theme="1"/>
        <rFont val="Calibri"/>
        <family val="2"/>
        <charset val="238"/>
        <scheme val="minor"/>
      </rPr>
      <t xml:space="preserve">– Projekt je v souladu s příslušným Místním akčním plánem.
</t>
    </r>
    <r>
      <rPr>
        <b/>
        <sz val="11"/>
        <color theme="1"/>
        <rFont val="Calibri"/>
        <family val="2"/>
        <charset val="238"/>
        <scheme val="minor"/>
      </rPr>
      <t>NE</t>
    </r>
    <r>
      <rPr>
        <sz val="11"/>
        <color theme="1"/>
        <rFont val="Calibri"/>
        <family val="2"/>
        <charset val="238"/>
        <scheme val="minor"/>
      </rPr>
      <t xml:space="preserve"> – Projekt není v souladu s příslušným Místním akčním plánem.
</t>
    </r>
    <r>
      <rPr>
        <b/>
        <sz val="11"/>
        <color theme="1"/>
        <rFont val="Calibri"/>
        <family val="2"/>
        <charset val="238"/>
        <scheme val="minor"/>
      </rPr>
      <t>NERELEVANTNÍ</t>
    </r>
    <r>
      <rPr>
        <sz val="11"/>
        <color theme="1"/>
        <rFont val="Calibri"/>
        <family val="2"/>
        <charset val="238"/>
        <scheme val="minor"/>
      </rPr>
      <t xml:space="preserve"> – Projekt není zaměřen na aktivitu Infrastruktura základních škol.</t>
    </r>
  </si>
  <si>
    <t xml:space="preserve">Pokud MAS nechce, aby bylo vidět, kdo hodnotil projekty, může uvést kódy hodnotitelů. </t>
  </si>
  <si>
    <r>
      <t>Projekt nepodporuje opatření, která vedou k diskriminaci a segregaci marginalizovaných skupin, jako jsou romské děti</t>
    </r>
    <r>
      <rPr>
        <b/>
        <sz val="11"/>
        <rFont val="Calibri"/>
        <family val="2"/>
        <charset val="238"/>
        <scheme val="minor"/>
      </rPr>
      <t xml:space="preserve"> a žáci </t>
    </r>
    <r>
      <rPr>
        <b/>
        <sz val="11"/>
        <color theme="1"/>
        <rFont val="Calibri"/>
        <family val="2"/>
        <charset val="238"/>
        <scheme val="minor"/>
      </rPr>
      <t>a další dět</t>
    </r>
    <r>
      <rPr>
        <b/>
        <sz val="11"/>
        <rFont val="Calibri"/>
        <family val="2"/>
        <charset val="238"/>
        <scheme val="minor"/>
      </rPr>
      <t xml:space="preserve">i a žáci  </t>
    </r>
    <r>
      <rPr>
        <b/>
        <sz val="11"/>
        <color theme="1"/>
        <rFont val="Calibri"/>
        <family val="2"/>
        <charset val="238"/>
        <scheme val="minor"/>
      </rPr>
      <t>s potřebou podpůrných opatření (dě</t>
    </r>
    <r>
      <rPr>
        <b/>
        <sz val="11"/>
        <rFont val="Calibri"/>
        <family val="2"/>
        <charset val="238"/>
        <scheme val="minor"/>
      </rPr>
      <t>ti a žáci s</t>
    </r>
    <r>
      <rPr>
        <b/>
        <sz val="11"/>
        <color theme="1"/>
        <rFont val="Calibri"/>
        <family val="2"/>
        <charset val="238"/>
        <scheme val="minor"/>
      </rPr>
      <t>e zdravotním postižením, zdravotním znevýhodněním a se sociálním znevýhodněním).</t>
    </r>
  </si>
  <si>
    <r>
      <t xml:space="preserve">Projekt nepodporuje opatření, která vedou k diskriminaci a segregaci marginalizovaných skupin, jako jsou </t>
    </r>
    <r>
      <rPr>
        <b/>
        <sz val="12"/>
        <rFont val="Calibri"/>
        <family val="2"/>
        <charset val="238"/>
        <scheme val="minor"/>
      </rPr>
      <t xml:space="preserve"> romské děti a žáci a další děti a žáci s potřebou podpůrných opatření (děti a žáci se zdravotním postižením, zdravotním znevýhodněním a se sociálním znevýhodněním).</t>
    </r>
  </si>
  <si>
    <t>Výzva MAS, Žádost o podporu</t>
  </si>
  <si>
    <t>Jsou informace uvedené v žádosti o podporu v souladu s kontrolovanými přílohami uvedenými u kritéria formálních náležitostí č. 3?</t>
  </si>
  <si>
    <t>Žadatel splňuje definici oprávněného příjemce pro specifický cíl 2.4 a výzvu MAS.</t>
  </si>
  <si>
    <t>Projekt je v souladu s podmínkami výzvy MAS.</t>
  </si>
  <si>
    <r>
      <rPr>
        <sz val="10"/>
        <rFont val="Calibri"/>
        <family val="2"/>
        <charset val="238"/>
        <scheme val="minor"/>
      </rPr>
      <t>Není ve Studii proveditelnosti uvedeno, že v rámci projektu jsou řešena/budována samostatná oddělení (samostatně oddělené kapacity) v rámci stávajícího zařízení pro děti se zdravotním postižením?</t>
    </r>
    <r>
      <rPr>
        <strike/>
        <sz val="10"/>
        <rFont val="Calibri"/>
        <family val="2"/>
        <charset val="238"/>
        <scheme val="minor"/>
      </rPr>
      <t xml:space="preserve">
</t>
    </r>
  </si>
  <si>
    <t>Kontroluje se, zda žadatel v MS2014+ uvedl, že je trestně bezúhonný a současně se u právnických osob ověřuje v Rejstříku trestů zákaz přijímání dotací a subvencí.</t>
  </si>
  <si>
    <t>ŘO IROP doporučuje stanovit uvedené kritérium jako napravitelné. MAS si může doplnit další podmínky uvedené ve výzvě MAS (uvedené např. v dalších specifickách výzvy).</t>
  </si>
  <si>
    <r>
      <t xml:space="preserve">Je projekt uveden v příslušném Místním akčním plánu (MAPu), resp. v tzv. Strategickém rámci MAP?
Žadatel tuto skutečnost popisuje ve Studii proveditelnosti v kapitole 2 vč. uvedení názvu příslušného MAPu a názvu, pod jakým je jeho projekt v MAPu uveden. Veškeré dostupné MAPy aktuálně platné v době hodnocení žádostí o podporu jsou zveřejněny na webu https://www.mmr.cz/cs/Microsites/Uzemni-dimenze/MAP-KAP/Stratigicke_ramce_MAP. Hodnotí se dle MAP platného v době ukončení kolové výzvy MAS.                                                                   
</t>
    </r>
    <r>
      <rPr>
        <i/>
        <sz val="10"/>
        <rFont val="Calibri"/>
        <family val="2"/>
        <charset val="238"/>
        <scheme val="minor"/>
      </rPr>
      <t>V rámci tohoto kritéria je ověřováno, že v MAPu je uveden projekt jako takový.  Název žádosti o podporu nemusí být shodný s názvem záměru, který je uveden v MAP. Pokud však z názvu MAP vyplývá, že projekt byl při schvalování MAPu zaměřen na zcela jiné aktivity, které nesouvisí s aktuálně předloženým projektem, a tím pádem tedy ani s podporovanými aktivitami, není možné označit projekt za projekt, který je v souladu s akčním plánem vzdělávání. Očekávané náklady a očekávaný termín realizace uvedené v MAPu nemusí odpovídat výdajům a harmonogramu uvedeným v žádosti o podporu.
Pokud se projekt netýká mateřských škol zřízených podle zákona 561/2004 Sb. (školský zákon), je odpověď NR.</t>
    </r>
  </si>
  <si>
    <r>
      <t xml:space="preserve">Jsou doloženy všechny povinné přílohy a obsahově splňují náležitosti, požadované v dokumentaci k výzvě MAS.
</t>
    </r>
    <r>
      <rPr>
        <sz val="12"/>
        <color theme="1"/>
        <rFont val="Calibri"/>
        <family val="2"/>
        <charset val="238"/>
        <scheme val="minor"/>
      </rPr>
      <t>(MAS</t>
    </r>
    <r>
      <rPr>
        <b/>
        <u/>
        <sz val="12"/>
        <color theme="1"/>
        <rFont val="Calibri"/>
        <family val="2"/>
        <charset val="238"/>
        <scheme val="minor"/>
      </rPr>
      <t xml:space="preserve"> povinně</t>
    </r>
    <r>
      <rPr>
        <sz val="12"/>
        <color theme="1"/>
        <rFont val="Calibri"/>
        <family val="2"/>
        <charset val="238"/>
        <scheme val="minor"/>
      </rPr>
      <t xml:space="preserve"> zapracuje  kontrolu všech příloh uvedených níže minimálně v rozsahu uvedeném u těchto příloh. Dále MAS zapracuje kontrolu těch příloh, které jsou podkladem pro věcné hodnocení na MAS.)  </t>
    </r>
  </si>
  <si>
    <t>Fond rozvoje kapacit základních a mateřských škol“ v gesci MŠMT vypisuje každoročně od roku 2014 dotační tituly financované z národních prostředků pro rozvoj MŠ a ZŠ (udržitelnost výstupů projektu „Fondu rozvoje kapacit základních a mateřských škol“ je 10 let od vyúčtování dotace). _x000D_
Žadatel ve Studii proveditelnosti/kapitole 2 uvádí návaznost na synergické a komplementární projekty (plánované, realizované, zrealizované). Hodnotitel danou skutečnost dále prověří v seznamu projektů podpořených z „Fondu rozvoje kapacit a základních škol“, který je součástí interní dokumentace k výzvě.</t>
  </si>
  <si>
    <r>
      <t xml:space="preserve">Podepsal žádost:
• statutární zástupce žadatele (záložka Datová oblast žádosti/Subjekty/Statutární zástupci)? 
</t>
    </r>
    <r>
      <rPr>
        <i/>
        <sz val="10"/>
        <rFont val="Calibri"/>
        <family val="2"/>
        <charset val="238"/>
        <scheme val="minor"/>
      </rPr>
      <t>Pokud je žádost podepsána na základě plné moci/pověření/usnesení z jednání zastupitelstva/usnesení z jednání Rady, odpověď je NR.</t>
    </r>
  </si>
  <si>
    <t>Není ve Studii proveditelnosti uvedeno, že součástí projektu je budování přípravných tříd?</t>
  </si>
  <si>
    <t>Kritéria formálních náležitostí jsou vždy napravitelná.</t>
  </si>
  <si>
    <r>
      <rPr>
        <b/>
        <sz val="10"/>
        <color theme="1"/>
        <rFont val="Calibri"/>
        <family val="2"/>
        <charset val="238"/>
        <scheme val="minor"/>
      </rPr>
      <t xml:space="preserve">Sloupec F "Přidělené hodnocení (A/N/NR/Nehodnoceno)" a sloupec G "Odůvodnění" - </t>
    </r>
    <r>
      <rPr>
        <sz val="10"/>
        <color theme="1"/>
        <rFont val="Calibri"/>
        <family val="2"/>
        <charset val="238"/>
        <scheme val="minor"/>
      </rPr>
      <t xml:space="preserve">zde MAS vyplní hodnocení a zároveň odůvodnění zvoleného hodnocení, a to i v případě, kdy MAS vyhodnotí otázku jako "NR".  MAS nevyplňuje pouze hodnocení a odůvodnění podotázek, ale také hodnocení a odůvodnění hlavního kořenového kritéria. </t>
    </r>
  </si>
  <si>
    <r>
      <t xml:space="preserve">Je v zakladatelské smlouvě, zakládací či zřizovací listině nebo jiném dokumentu o založení, případně jejich dodatcích, uvedeno, že organizace vykonává veřejně prospěšnou činnost v oblasti školství </t>
    </r>
    <r>
      <rPr>
        <i/>
        <sz val="10"/>
        <rFont val="Calibri"/>
        <family val="2"/>
        <charset val="238"/>
        <scheme val="minor"/>
      </rPr>
      <t xml:space="preserve">(činnost musí být přesně takto definována) </t>
    </r>
    <r>
      <rPr>
        <sz val="10"/>
        <rFont val="Calibri"/>
        <family val="2"/>
        <charset val="238"/>
        <scheme val="minor"/>
      </rPr>
      <t>nebo</t>
    </r>
    <r>
      <rPr>
        <i/>
        <sz val="10"/>
        <rFont val="Calibri"/>
        <family val="2"/>
        <charset val="238"/>
        <scheme val="minor"/>
      </rPr>
      <t xml:space="preserve"> </t>
    </r>
    <r>
      <rPr>
        <sz val="10"/>
        <rFont val="Calibri"/>
        <family val="2"/>
        <charset val="238"/>
        <scheme val="minor"/>
      </rPr>
      <t>v oblasti práce s dětmi a mládeží</t>
    </r>
    <r>
      <rPr>
        <i/>
        <sz val="10"/>
        <rFont val="Calibri"/>
        <family val="2"/>
        <charset val="238"/>
        <scheme val="minor"/>
      </rPr>
      <t xml:space="preserve"> (relevantní pro aktivitu Předškolní vzdělávání) </t>
    </r>
    <r>
      <rPr>
        <sz val="10"/>
        <rFont val="Calibri"/>
        <family val="2"/>
        <charset val="238"/>
        <scheme val="minor"/>
      </rPr>
      <t xml:space="preserve">nebo v oblasti práce s dětmi a mládeží nebo v oblasti vzdělávání, školení a osvěty (relevantní pro aktivitu </t>
    </r>
    <r>
      <rPr>
        <i/>
        <sz val="10"/>
        <rFont val="Calibri"/>
        <family val="2"/>
        <charset val="238"/>
        <scheme val="minor"/>
      </rPr>
      <t>Zájmové, neformální a celoživotní vzdělávání</t>
    </r>
    <r>
      <rPr>
        <sz val="10"/>
        <rFont val="Calibri"/>
        <family val="2"/>
        <charset val="238"/>
        <scheme val="minor"/>
      </rPr>
      <t xml:space="preserve">)?
</t>
    </r>
    <r>
      <rPr>
        <i/>
        <sz val="10"/>
        <rFont val="Calibri"/>
        <family val="2"/>
        <charset val="238"/>
        <scheme val="minor"/>
      </rPr>
      <t>Je-li žadatelem jiný subjekt než NNO, je odpověď NR.</t>
    </r>
  </si>
  <si>
    <r>
      <rPr>
        <b/>
        <sz val="10"/>
        <rFont val="Calibri"/>
        <family val="2"/>
        <charset val="238"/>
        <scheme val="minor"/>
      </rPr>
      <t>5. Ostatní výše neuvedená právnická/fyzická osoba</t>
    </r>
    <r>
      <rPr>
        <sz val="10"/>
        <rFont val="Calibri"/>
        <family val="2"/>
        <charset val="238"/>
        <scheme val="minor"/>
      </rPr>
      <t xml:space="preserve">
Je doložen výpis z Obchodního rejstříku, Živnostenského rejstříku či výpis z Rejstříku škol a školských zařízení, popř. pro aktivitu Infrastruktura pro zájmové, neformální a celoživotní vzdělávání doložili autorizované osoby podle zákona č. 179/2006 Sb. příslušnou autorizaci?
</t>
    </r>
    <r>
      <rPr>
        <i/>
        <sz val="10"/>
        <rFont val="Calibri"/>
        <family val="2"/>
        <charset val="238"/>
        <scheme val="minor"/>
      </rPr>
      <t>Pokud je žadatelem typ subjektu s právní formou "školská právnická osoba", postačí doložení výpisu z Rejstříku škol a školských zařízení. Právní forma "školská právnická osoba" bude uvedena přímo ve výpisu z Rejstříku škol a školských zařízení a lze ji ověřit také na http://rejspo.msmt.cz. Ostatní výše neuvedené právnické/fyzické osoby doloží výpis z Obchodního rejstříku či Živnostenského rejstříku</t>
    </r>
    <r>
      <rPr>
        <sz val="10"/>
        <rFont val="Calibri"/>
        <family val="2"/>
        <charset val="238"/>
        <scheme val="minor"/>
      </rPr>
      <t xml:space="preserve">. </t>
    </r>
    <r>
      <rPr>
        <i/>
        <sz val="10"/>
        <rFont val="Calibri"/>
        <family val="2"/>
        <charset val="238"/>
        <scheme val="minor"/>
      </rPr>
      <t>Pokud žadatel spadá mezi některé z výše uvedených subjektů, je odpověď NR.</t>
    </r>
  </si>
  <si>
    <r>
      <t xml:space="preserve">Byl výpis z Obchodního či Živnostenského rejstříku či výpis z Rejstříku škol a školských zařížení vydán max. 3 měsíce před podáním žádosti o podporu?
</t>
    </r>
    <r>
      <rPr>
        <i/>
        <sz val="10"/>
        <rFont val="Calibri"/>
        <family val="2"/>
        <charset val="238"/>
        <scheme val="minor"/>
      </rPr>
      <t>Pokud je žadatelem typ subjektu s právní formou "školská právnická osoba", postačí doložení výpisu z Rejstříku škol a školských zařízení. Právní forma "školská právnická osoba" bude uvedena přímo ve výpisu z Rejstříku škol a školských zařízení a lze ji ověřit také na http://rejspo.msmt.cz. Ostatní výše neuvedené právnické/fyzické osoby doloží výpis z Obchodního rejstříku či Živnostenského rejstříku.</t>
    </r>
    <r>
      <rPr>
        <sz val="10"/>
        <rFont val="Calibri"/>
        <family val="2"/>
        <charset val="238"/>
        <scheme val="minor"/>
      </rPr>
      <t xml:space="preserve"> </t>
    </r>
    <r>
      <rPr>
        <i/>
        <sz val="10"/>
        <rFont val="Calibri"/>
        <family val="2"/>
        <charset val="238"/>
        <scheme val="minor"/>
      </rPr>
      <t>Pokud žadatel spadá mezi některé z výše uvedených subjektů, je odpověď NR.</t>
    </r>
  </si>
  <si>
    <r>
      <rPr>
        <i/>
        <sz val="10"/>
        <rFont val="Calibri"/>
        <family val="2"/>
        <charset val="238"/>
        <scheme val="minor"/>
      </rPr>
      <t xml:space="preserve">Je ve výpisu ze Živnostenského rejstříku uvedena živnost související se vzdělávacími aktivitami:
</t>
    </r>
    <r>
      <rPr>
        <i/>
        <u/>
        <sz val="10"/>
        <rFont val="Calibri"/>
        <family val="2"/>
        <charset val="238"/>
        <scheme val="minor"/>
      </rPr>
      <t>V oblasti předškolního vzdělávání a péče o děti</t>
    </r>
    <r>
      <rPr>
        <i/>
        <sz val="10"/>
        <rFont val="Calibri"/>
        <family val="2"/>
        <charset val="238"/>
        <scheme val="minor"/>
      </rPr>
      <t xml:space="preserve"> - jedná se o volné živnosti č. 72 "Mimoškolní výchova a vzdělávání, pořádání kurzů, školení, včetně lektorské činnosti", č. 79 "Poskytování služeb pro rodinu a domácnost" nebo vázanou živnost "Péče o děti do tří let věku v denním režimu".
</t>
    </r>
    <r>
      <rPr>
        <i/>
        <u/>
        <sz val="10"/>
        <rFont val="Calibri"/>
        <family val="2"/>
        <charset val="238"/>
        <scheme val="minor"/>
      </rPr>
      <t>V oblasti základního, středního , neformálního a celoživotního vzdělávání</t>
    </r>
    <r>
      <rPr>
        <i/>
        <sz val="10"/>
        <rFont val="Calibri"/>
        <family val="2"/>
        <charset val="238"/>
        <scheme val="minor"/>
      </rPr>
      <t xml:space="preserve"> - jedná se o volnou živnost č. 72 "Mimoškolní výchova a vzdělávání, pořádání kurzů, školení, včetně lektorské činnosti".
Pokud žadatel spadá mezi některé z výše uvedených subjektů, je odpověď NR.</t>
    </r>
    <r>
      <rPr>
        <sz val="10"/>
        <rFont val="Calibri"/>
        <family val="2"/>
        <charset val="238"/>
        <scheme val="minor"/>
      </rPr>
      <t xml:space="preserve">
</t>
    </r>
  </si>
  <si>
    <r>
      <t>Jsou výdaje za nákup pozemku max. ve výši 10 % celkových způsobilých výdajů projektu?</t>
    </r>
    <r>
      <rPr>
        <i/>
        <sz val="10"/>
        <rFont val="Calibri"/>
        <family val="2"/>
        <charset val="238"/>
        <scheme val="minor"/>
      </rPr>
      <t xml:space="preserve">
Pokud není součástí projektu nákup pozemku, je odpověď NR.
Pozn. Limit 10 % celkových způsobilých výdajů na projekt se uplatní pouze na pozemek. Na cenu stavby nebo práva stavby se daný limit neuplatní. Pokud nebude možné vykázat pozemek a stavbu odděleně, bude se jako celek jednat o nezpůsobilý výdaj.
</t>
    </r>
  </si>
  <si>
    <t>Je ve Studii proveditelnosti popsána finanční kapacita k realizaci a udržitelnosti projektu?</t>
  </si>
  <si>
    <t>Je ve Studii proveditelnosti popsána provozní kapacita k realizaci a udržitelnosti projektu?</t>
  </si>
  <si>
    <r>
      <t xml:space="preserve">Není předmětem projektu výstavba(vznik) nové školy/školského zařízení pro základní vzdělávání?
</t>
    </r>
    <r>
      <rPr>
        <i/>
        <sz val="10"/>
        <rFont val="Calibri"/>
        <family val="2"/>
        <charset val="238"/>
        <scheme val="minor"/>
      </rPr>
      <t>Výstavbou "nové školy" je chápán vznik nové školy (ve smyslu nového subjektu), která v době vyhlášení výzvy nebyly uvedena v Rejstříku škol a školských zařízení (tzn. nejpozději k datu vyhlášení výzvy nebylo škole přiděleno tzv. IZO). Tuto skutečnost hodnotitel ověří pomocí výpisu z Rejstříku škol a školských zařízení, který žadatel dokládá v rámci povinných příloh žádosti o podporu.
Výstavba nového objektu pro existující vzdělávací zařízení/školu (ať již tzv. výstavba na zelené louce nebo výstavba, které předchází demolice stávajícího objektu) ani přístavba, nástavba či rozšíření existující školy, není v rámci vyhodnocení tohoto kritéria považováno za "výstavbu nové školy".</t>
    </r>
    <r>
      <rPr>
        <sz val="10"/>
        <rFont val="Calibri"/>
        <family val="2"/>
        <charset val="238"/>
        <scheme val="minor"/>
      </rPr>
      <t xml:space="preserve">
</t>
    </r>
  </si>
  <si>
    <r>
      <t xml:space="preserve">Není ve Studii proveditelnosti uvedeno, že v rámci projektu jsou řešena/budována samostatná oddělení (samostatně oddělené kapapacity) pro studenty se zdravotním postižením?
</t>
    </r>
    <r>
      <rPr>
        <i/>
        <sz val="10"/>
        <rFont val="Calibri"/>
        <family val="2"/>
        <charset val="238"/>
        <scheme val="minor"/>
      </rPr>
      <t>Pozn.: není možné podporovat ZŠ samostatně zřízené pro žáky se zdravotním postižením (dále školy speciální či praktické), ani budovat samostatné kapacity pro zdravotně postižené žáky v běžném školském zařízení.</t>
    </r>
    <r>
      <rPr>
        <sz val="10"/>
        <rFont val="Calibri"/>
        <family val="2"/>
        <charset val="238"/>
        <scheme val="minor"/>
      </rPr>
      <t xml:space="preserve">
</t>
    </r>
  </si>
  <si>
    <r>
      <t xml:space="preserve">Nebyla jakákoliv podporovaná aktivita řešená v posuzovaném projektu vybrána k financování (ve smyslu vydání závazného právního aktu) či již profinancovaná z prostředků Národního fondu pro podporu MŠ a ZŠ („Fond rozvoje kapacit základních a mateřských škol“)? 
</t>
    </r>
    <r>
      <rPr>
        <i/>
        <sz val="10"/>
        <rFont val="Calibri"/>
        <family val="2"/>
        <charset val="238"/>
        <scheme val="minor"/>
      </rPr>
      <t/>
    </r>
  </si>
  <si>
    <r>
      <t xml:space="preserve">Je projekt uveden v příslušném Místním akčním plánu (MAPu), resp. v tzv. Strategickém rámci MAP, nebo v příslušném Krajském akčním plánu (KAPu), resp. Seznamu projektových záměrů pro investiční intervence IROP?
</t>
    </r>
    <r>
      <rPr>
        <i/>
        <sz val="10"/>
        <rFont val="Calibri"/>
        <family val="2"/>
        <charset val="238"/>
        <scheme val="minor"/>
      </rPr>
      <t xml:space="preserve">Žadatel tuto skutečnost popisuje ve Studii proveditelnosti v kapitole 2 vč. uvedení názvu příslušného MAPu (nebo KAPu) a názvu, pod jakým je jeho projekt v MAPu (nebo KAPu) uveden. Veškeré dostupné MAP (nebo KAP) aktuálně platné v době hodnocení žádostí o podporu jsou zveřejněny na webu https://www.mmr.cz/cs/Microsites/Uzemni-dimenze/MAP-KAP. Hodnotí se dle MAP/KAP platného v době ukončení kolové výzvy MAS.
Název žádosti o podporu nemusí být shodný s názvem záměru, který je uveden v MAP (KAP). Pokud však z názvu MAP vyplývá, že projekt byl při schvalování MAPu (KAPu) zaměřen na zcela jiné aktivity, které nesouvisí s aktuálně předloženým projektem, a tím pádem tedy ani s podporovanými aktivitami, není možné označit projekt za projekt, který je v souladu s akčním plánem vzdělávání. Doplnil - li zpracovatel MAP (KAP) do akčního plánu vzdělávání sloupec s anotací a zaměřením projektu, ale předkládaný projekt se od popisu anotace odchyluje nebo obsahuje méně/více v anotaci popsaných aktivit, nejedná se o nesoulad s MAP (KAP) za předpokladu, že jsou zatrženy/jinak vyznačeny relevantní klíčové kompetence pro realizaci projektu a z názvu projektu uvedeném v MAP/KAP nevyplývá, že by byl zaměřen na zcela jiné aktivity, než které jsou zahrnuty v žádosti o podporu. Očekávané náklady a očekávaný termín realizace uvedené v MAPu nemusí odpovídat výdajům a harmonogramu uvedeným v žádosti o podporu. Není podmínkou, aby byl projektový záměr předkládaný do IROP uveden v obou dokumentech (MAP / KAP) současně.  
</t>
    </r>
  </si>
  <si>
    <t>Je ve Studii proveditelnosti popsáno zdůvodnění potřebnosti realizace rekonstrukce/modernizace výukových prostor vzdělávacích zařízení s ohledem na prokazatelný nedostatek stávajících kapacit pro zájmové, neformální a celoživotní vzdělávání v území?</t>
  </si>
  <si>
    <t>Kontrolní list platný pro výzvy vyhlášené od 17.9.2020 (vydání Specifických pravidel, verze 1. 4, platnost od 17. 9. 2020).</t>
  </si>
  <si>
    <t>Program 133 310 - září 2020</t>
  </si>
  <si>
    <t>Pč</t>
  </si>
  <si>
    <t>Rozpočet 2014</t>
  </si>
  <si>
    <t>Rozpočet 2015</t>
  </si>
  <si>
    <t>Rozpočet 2016</t>
  </si>
  <si>
    <t>Rozpočet 2017</t>
  </si>
  <si>
    <t>Rozpočet 2018</t>
  </si>
  <si>
    <t>Rozpočet 2019</t>
  </si>
  <si>
    <t>Dotace</t>
  </si>
  <si>
    <t>70988111</t>
  </si>
  <si>
    <t>72546441</t>
  </si>
  <si>
    <t>11.</t>
  </si>
  <si>
    <t>12.</t>
  </si>
  <si>
    <t>13.</t>
  </si>
  <si>
    <t>75024233</t>
  </si>
  <si>
    <t>14.</t>
  </si>
  <si>
    <t>15.</t>
  </si>
  <si>
    <t>16.</t>
  </si>
  <si>
    <t>17.</t>
  </si>
  <si>
    <t>18.</t>
  </si>
  <si>
    <t>19.</t>
  </si>
  <si>
    <t>20.</t>
  </si>
  <si>
    <t>21.</t>
  </si>
  <si>
    <t>22.</t>
  </si>
  <si>
    <t>23.</t>
  </si>
  <si>
    <t>24.</t>
  </si>
  <si>
    <t>240508</t>
  </si>
  <si>
    <t>25.</t>
  </si>
  <si>
    <t>26.</t>
  </si>
  <si>
    <t>27.</t>
  </si>
  <si>
    <t>28.</t>
  </si>
  <si>
    <t>29.</t>
  </si>
  <si>
    <t>30.</t>
  </si>
  <si>
    <t>31.</t>
  </si>
  <si>
    <t>32.</t>
  </si>
  <si>
    <t>33.</t>
  </si>
  <si>
    <t>34.</t>
  </si>
  <si>
    <t>35.</t>
  </si>
  <si>
    <t>Rozšíření kapacity MŠ Klánovice o novou ekologickou třídu a stavební úpravy k trvalému navýšení kapacity</t>
  </si>
  <si>
    <t>36.</t>
  </si>
  <si>
    <t>37.</t>
  </si>
  <si>
    <t>38.</t>
  </si>
  <si>
    <t>39.</t>
  </si>
  <si>
    <t>40.</t>
  </si>
  <si>
    <t>41.</t>
  </si>
  <si>
    <t>42.</t>
  </si>
  <si>
    <t>43.</t>
  </si>
  <si>
    <t>70986045</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</si>
  <si>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</si>
  <si>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</si>
  <si>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</si>
  <si>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</si>
  <si>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</si>
  <si>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</si>
  <si>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</si>
  <si>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</si>
  <si>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</si>
  <si>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</si>
  <si>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</si>
  <si>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</si>
  <si>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</si>
  <si>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</si>
  <si>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</si>
  <si>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</si>
  <si>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</si>
  <si>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</si>
  <si>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</si>
  <si>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</si>
  <si>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</si>
  <si>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</si>
  <si>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</si>
  <si>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</si>
  <si>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</si>
  <si>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</si>
  <si>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</si>
  <si>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</si>
  <si>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</si>
  <si>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</si>
  <si>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</si>
  <si>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</si>
  <si>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Rozšíření a rekonstrukce základní školy v Nezamyslicích</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</si>
  <si>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</si>
  <si>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</si>
  <si>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</si>
  <si>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</si>
  <si>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</si>
  <si>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</si>
  <si>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</si>
  <si>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</si>
  <si>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</si>
  <si>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</si>
  <si>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</si>
  <si>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</si>
  <si>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</si>
  <si>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</si>
  <si>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</si>
  <si>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</si>
  <si>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</si>
  <si>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</si>
  <si>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</si>
  <si>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</si>
  <si>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</si>
  <si>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</si>
  <si>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</si>
  <si>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</si>
  <si>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</si>
  <si>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</si>
  <si>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</si>
  <si>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</si>
  <si>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</si>
  <si>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</si>
  <si>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</si>
  <si>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</si>
  <si>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</si>
  <si>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stavební úpravy</t>
  </si>
  <si>
    <t>109.</t>
  </si>
  <si>
    <t>110.</t>
  </si>
  <si>
    <t>111.</t>
  </si>
  <si>
    <t>112.</t>
  </si>
  <si>
    <t>113.</t>
  </si>
  <si>
    <t>114.</t>
  </si>
  <si>
    <t>115.</t>
  </si>
  <si>
    <t>116.</t>
  </si>
  <si>
    <t>117.</t>
  </si>
  <si>
    <t>118.</t>
  </si>
  <si>
    <t>119.</t>
  </si>
  <si>
    <t>120.</t>
  </si>
  <si>
    <t>121.</t>
  </si>
  <si>
    <t>122.</t>
  </si>
  <si>
    <t>123.</t>
  </si>
  <si>
    <t>124.</t>
  </si>
  <si>
    <t>125.</t>
  </si>
  <si>
    <t>126.</t>
  </si>
  <si>
    <t>127.</t>
  </si>
  <si>
    <t>MŠ Líbeznice</t>
  </si>
  <si>
    <t>75030438</t>
  </si>
  <si>
    <t>128.</t>
  </si>
  <si>
    <t>MŠ Blatná</t>
  </si>
  <si>
    <t>75048523</t>
  </si>
  <si>
    <t>rekonstrukce, nástavba</t>
  </si>
  <si>
    <t>129.</t>
  </si>
  <si>
    <t>MŠ Nový Rychnov</t>
  </si>
  <si>
    <t>75000342</t>
  </si>
  <si>
    <t>130.</t>
  </si>
  <si>
    <t>131.</t>
  </si>
  <si>
    <t>ZŠ a MŠ Kamenice</t>
  </si>
  <si>
    <t>75022354</t>
  </si>
  <si>
    <t>132.</t>
  </si>
  <si>
    <t>MŠ Chrášťany</t>
  </si>
  <si>
    <t>přístavba, rekonstrukce, stavební úpravy</t>
  </si>
  <si>
    <t>133.</t>
  </si>
  <si>
    <t>MŠ Zbýšov</t>
  </si>
  <si>
    <t>134.</t>
  </si>
  <si>
    <t xml:space="preserve">MŠ Nová Ves </t>
  </si>
  <si>
    <t>72069724</t>
  </si>
  <si>
    <t>135.</t>
  </si>
  <si>
    <t>ZŠ a MŠ Broumy</t>
  </si>
  <si>
    <t>47515911</t>
  </si>
  <si>
    <t>136.</t>
  </si>
  <si>
    <t>Malá Kyšice</t>
  </si>
  <si>
    <t>MŠ Malé Kyšice</t>
  </si>
  <si>
    <t>72041447</t>
  </si>
  <si>
    <t>137.</t>
  </si>
  <si>
    <t>Kobylá nad Vidnavkou</t>
  </si>
  <si>
    <t>ZŠ a MŠ Kobylá nad Vidnavkou</t>
  </si>
  <si>
    <t>138.</t>
  </si>
  <si>
    <t>MŠ Sokoleč</t>
  </si>
  <si>
    <t>05984220</t>
  </si>
  <si>
    <t>139.</t>
  </si>
  <si>
    <t>MŠ Luštěnice</t>
  </si>
  <si>
    <t>71010858</t>
  </si>
  <si>
    <t>140.</t>
  </si>
  <si>
    <t>MŠ Orlová-Lutyně</t>
  </si>
  <si>
    <t>66182531</t>
  </si>
  <si>
    <t>141.</t>
  </si>
  <si>
    <t>Obec Beroun</t>
  </si>
  <si>
    <t>MŠ Beroun</t>
  </si>
  <si>
    <t>70974969</t>
  </si>
  <si>
    <t>142.</t>
  </si>
  <si>
    <t>ZŠ Nový Jáchymov</t>
  </si>
  <si>
    <t>75033887</t>
  </si>
  <si>
    <t>143.</t>
  </si>
  <si>
    <t>ZŠ a MŠ Jivina</t>
  </si>
  <si>
    <t>75030322</t>
  </si>
  <si>
    <t>144.</t>
  </si>
  <si>
    <t>MŠ Jindřichův Hradec</t>
  </si>
  <si>
    <t>70981973</t>
  </si>
  <si>
    <t>145.</t>
  </si>
  <si>
    <t>Obec Chotětov</t>
  </si>
  <si>
    <t>MŠ Chotětov</t>
  </si>
  <si>
    <t>70993817</t>
  </si>
  <si>
    <t>146.</t>
  </si>
  <si>
    <t>MŠ Sluníčko</t>
  </si>
  <si>
    <t>72086173</t>
  </si>
  <si>
    <t>147.</t>
  </si>
  <si>
    <t>Mateřská škola Malá Hraštice - přístavba a stavební úpravy objektu ZŠ č.p. 57</t>
  </si>
  <si>
    <t>Obec Malá Hraštice</t>
  </si>
  <si>
    <t>ZŠ a MŠ Malá Hraštice</t>
  </si>
  <si>
    <t>75033607</t>
  </si>
  <si>
    <t>přístavba, stavební úpravy</t>
  </si>
  <si>
    <t>148.</t>
  </si>
  <si>
    <t>Novostavba MŠ a ZŠ Srubec - I.etapa</t>
  </si>
  <si>
    <t>Obec Srubec</t>
  </si>
  <si>
    <t>MŠ Srubec</t>
  </si>
  <si>
    <t>70998957</t>
  </si>
  <si>
    <r>
      <t xml:space="preserve">Je ve stanovách/statutu/jiném obdobném dokumentu uvedeno ustanovení o vypořádání majetku při zániku organizace, jestliže to nevyplývá ze zákona?
</t>
    </r>
    <r>
      <rPr>
        <i/>
        <sz val="10"/>
        <rFont val="Calibri"/>
        <family val="2"/>
        <charset val="238"/>
        <scheme val="minor"/>
      </rPr>
      <t>Pokud ustanovení o vypořádání majetku vyplývá ze zákona nebo pokud je žadatelem jiný subjekt než NNO, je odpověď  NR.</t>
    </r>
  </si>
  <si>
    <r>
      <rPr>
        <b/>
        <sz val="10"/>
        <rFont val="Calibri"/>
        <family val="2"/>
        <charset val="238"/>
        <scheme val="minor"/>
      </rPr>
      <t>• Výpis z Rejstříku škol a školských zařízení</t>
    </r>
    <r>
      <rPr>
        <sz val="10"/>
        <rFont val="Calibri"/>
        <family val="2"/>
        <charset val="238"/>
        <scheme val="minor"/>
      </rPr>
      <t xml:space="preserve">
Je doložen výpis z Rejstříku škol a školských zařízení za všechny školy a školská zařízení dotčené projektem (záložka Dokumenty)?
</t>
    </r>
    <r>
      <rPr>
        <i/>
        <sz val="10"/>
        <rFont val="Calibri"/>
        <family val="2"/>
        <charset val="238"/>
        <scheme val="minor"/>
      </rPr>
      <t>Je akceptován také výpis z Rejstříku škol a školských zařízení vytištěný z elektronicky dostupného Rejstříku škol a školských zařízení na internetových stránkách. 
Pro aktivitu neformálního a celoživotního vzdělávání je příloha NR. Pro aktivitu předškolní vzdělávání platí: pokud žadatel/vzdělávací zařízení není v Rejstříku škol a školských zařízení zapsán/o, je odpověď NR.</t>
    </r>
  </si>
  <si>
    <r>
      <t xml:space="preserve">Je projekt uveden v příslušném Místním akčním plánu (MAPu), resp. v tzv. Strategickém rámci MAP?
</t>
    </r>
    <r>
      <rPr>
        <i/>
        <sz val="10"/>
        <rFont val="Calibri"/>
        <family val="2"/>
        <charset val="238"/>
        <scheme val="minor"/>
      </rPr>
      <t xml:space="preserve">Žadatel tuto skutečnost popisuje ve Studii proveditelnosti vč. uvedení názvu příslušného MAPu a názvu, pod jakým je jeho projekt v MAPu uveden. Veškeré dostupné MAPy aktuálně platné v době hodnocení žádostí o podporu jsou zveřejněny na webu https://www.mmr.cz/cs/Microsites/Uzemni-dimenze/MAP-KAP/Stratigicke_ramce_MAP. Hodnotí se dle MAP platného v době ukončení kolové výzvy MAS.                                                                                              Název žádosti o podporu nemusí být shodný s názvem záměru, který je uveden v MAP. Pokud však z názvu MAP vyplývá, že projekt byl při schvalování MAPu zaměřen na zcela jiné aktivity, které nesouvisí s aktuálně předloženým projektem, a tím pádem tedy ani s podporovanými aktivitami, není možné označit projekt za projekt, který je v souladu s akčním plánem vzdělávání. Doplnil - li zpracovatel MAP do strategického rámce MAP sloupec s anotací a zaměřením projektu, ale předkládaný projekt se od popisu anotace odchyluje nebo obsahuje méně/více  v anotaci popsaných aktivit, nejedná se o nesoulad s MAP za předpokladu, že jsou zatrženy/jinak vyznačeny relevantní klíčové kompetence pro realizaci projektu a z názvu projektu uvedeném z MAP nevyplývá, že by byl zaměřen na zcela jiné aktivity, než které jsou zahrnuty v žádosti o podporu. Očekávané náklady a očekávaný termín realizace uvedené v MAPu nemusí odpovídat výdajům a harmonogramu uvedeným v žádosti o podporu.          
</t>
    </r>
    <r>
      <rPr>
        <i/>
        <sz val="10"/>
        <color rgb="FFFF0000"/>
        <rFont val="Calibri"/>
        <family val="2"/>
        <charset val="238"/>
        <scheme val="minor"/>
      </rPr>
      <t/>
    </r>
  </si>
  <si>
    <r>
      <t xml:space="preserve">Není ve Studii proveditelnosti uvedeno, že v rámci projektu jsou řešeny/budovány samostatně oddělené kapacity pro vzdělávání podle ŠVP upraveného podle potřeb podpůrných opatření pro více než 40 % žáků?
</t>
    </r>
    <r>
      <rPr>
        <i/>
        <sz val="10"/>
        <rFont val="Calibri"/>
        <family val="2"/>
        <charset val="238"/>
        <scheme val="minor"/>
      </rPr>
      <t>Bude-li na základní školu napojena speciální či praktická škola, či škola, ve které je více jak 40 % žáků vzděláváno dle ŠVP upraveného pro potřeby podpůrných opatření, mohou tito žáci prostory vybudované projektem také využívat k výuce, avšak nesmí se jednat o primární cílovou skupinu, pro kterou je projekt realizován.</t>
    </r>
  </si>
  <si>
    <r>
      <rPr>
        <b/>
        <sz val="11"/>
        <color theme="1"/>
        <rFont val="Calibri"/>
        <family val="2"/>
        <charset val="238"/>
        <scheme val="minor"/>
      </rPr>
      <t xml:space="preserve">ANO </t>
    </r>
    <r>
      <rPr>
        <sz val="11"/>
        <color theme="1"/>
        <rFont val="Calibri"/>
        <family val="2"/>
        <charset val="238"/>
        <scheme val="minor"/>
      </rPr>
      <t xml:space="preserve">– Projekt je v souladu s příslušným Místním akčním plánem anebo příslušným Krajským akčním plánem vzdělávání nebo seznamem projektových záměrů pro investiční intervence.
</t>
    </r>
    <r>
      <rPr>
        <b/>
        <sz val="11"/>
        <color theme="1"/>
        <rFont val="Calibri"/>
        <family val="2"/>
        <charset val="238"/>
        <scheme val="minor"/>
      </rPr>
      <t>NE</t>
    </r>
    <r>
      <rPr>
        <sz val="11"/>
        <color theme="1"/>
        <rFont val="Calibri"/>
        <family val="2"/>
        <charset val="238"/>
        <scheme val="minor"/>
      </rPr>
      <t xml:space="preserve"> – Projekt není  v souladu s příslušným Místním akčním plánem anebo příslušným Krajským akčním plánem vzdělávání nebo seznamem projektových záměrů pro investiční intervence.
</t>
    </r>
    <r>
      <rPr>
        <b/>
        <sz val="11"/>
        <color theme="1"/>
        <rFont val="Calibri"/>
        <family val="2"/>
        <charset val="238"/>
        <scheme val="minor"/>
      </rPr>
      <t>NERELEVANTNÍ</t>
    </r>
    <r>
      <rPr>
        <sz val="11"/>
        <color theme="1"/>
        <rFont val="Calibri"/>
        <family val="2"/>
        <charset val="238"/>
        <scheme val="minor"/>
      </rPr>
      <t xml:space="preserve"> – Projekt není zaměřen na aktivitu Infrastruktura pro zájmové, neformální a celoživotní vzdělávání.</t>
    </r>
  </si>
  <si>
    <r>
      <rPr>
        <b/>
        <sz val="11"/>
        <color theme="1"/>
        <rFont val="Calibri"/>
        <family val="2"/>
        <charset val="238"/>
        <scheme val="minor"/>
      </rPr>
      <t xml:space="preserve">ANO </t>
    </r>
    <r>
      <rPr>
        <sz val="11"/>
        <color theme="1"/>
        <rFont val="Calibri"/>
        <family val="2"/>
        <charset val="238"/>
        <scheme val="minor"/>
      </rPr>
      <t xml:space="preserve">– Projekt nepodporuje žádná opatření, která vedou k diskriminaci a segregaci marginalizovaných skupin, jako je romské obyvatelstvo a další osoby s potřebou podpůrných opatření (osoby se zdravotním postižením, zdravotním znevýhodněním a se sociálním znevýhodněním).
</t>
    </r>
    <r>
      <rPr>
        <b/>
        <sz val="11"/>
        <color theme="1"/>
        <rFont val="Calibri"/>
        <family val="2"/>
        <charset val="238"/>
        <scheme val="minor"/>
      </rPr>
      <t>NE</t>
    </r>
    <r>
      <rPr>
        <sz val="11"/>
        <color theme="1"/>
        <rFont val="Calibri"/>
        <family val="2"/>
        <charset val="238"/>
        <scheme val="minor"/>
      </rPr>
      <t xml:space="preserve"> – Projekt podporuje opatření, která vedou k diskriminaci a segregaci marginalizovaných skupin, jako je romské obyvatelstvo a další osoby s potřebou podpůrných opatření (osoby se zdravotním postižením, zdravotním znevýhodněním a se sociálním znevýhodněním).
</t>
    </r>
    <r>
      <rPr>
        <b/>
        <sz val="11"/>
        <color theme="1"/>
        <rFont val="Calibri"/>
        <family val="2"/>
        <charset val="238"/>
        <scheme val="minor"/>
      </rPr>
      <t xml:space="preserve">NERELEVANTNÍ </t>
    </r>
    <r>
      <rPr>
        <sz val="11"/>
        <color theme="1"/>
        <rFont val="Calibri"/>
        <family val="2"/>
        <charset val="238"/>
        <scheme val="minor"/>
      </rPr>
      <t>– Projekt není zaměřen na aktivitu Infrastruktura pro zájmové, neformální a celoživotní vzdělávání.</t>
    </r>
  </si>
  <si>
    <r>
      <t xml:space="preserve">1. Vzor kontrolního listu obsahuje výčet  příloh, které musí MAS povinně kontrolovat.
2. MAS povinně zapracuje do svého KL požadavky na kontrolu příloh min. v rozsahu uvedeném u těchto příloh ve vzoru KL. MAS může podle potřeby doplnit další kontrolní podotázky v souladu s výzvou MAS.
3. Dále MAS povinně zapracuje do svého KL požadavky na kontrolu  příloh, které jsou podkladem pro věcné hodnocení na MAS, tzn. příloh, které jsou uvedeny jako referenční dokumenty u jednotlivých kritérií věcného hodnocení, tedy dokumenty nezbytné pro vyhodnocení kritérií. Kontrolní podotázky  si MAS nastaví podle podmínek stanovených ve své výzvě.
Příklad: </t>
    </r>
    <r>
      <rPr>
        <i/>
        <sz val="10"/>
        <rFont val="Calibri"/>
        <family val="2"/>
        <charset val="238"/>
        <scheme val="minor"/>
      </rPr>
      <t xml:space="preserve">MAS  má uvedeny u  kritérií věcného hodnocení tyto referenční dokumenty:  Studie proveditelnosti,  Platné stavební povolení nebo jiný dokument opravňující žadatele k realizaci stavby. Do kontrolního listu tedy kromě příloh uvedených ve vzoru doplní navíc kontrolu přílohy: </t>
    </r>
    <r>
      <rPr>
        <i/>
        <u/>
        <sz val="10"/>
        <rFont val="Calibri"/>
        <family val="2"/>
        <charset val="238"/>
        <scheme val="minor"/>
      </rPr>
      <t>Žádost o stavební povolení nebo ohlášení, případně stavební povolení nebo souhlas s provedením ohlášeného stavebního záměru nebo veřejnoprávní smlouva nahrazující stavební povolení</t>
    </r>
    <r>
      <rPr>
        <i/>
        <sz val="10"/>
        <rFont val="Calibri"/>
        <family val="2"/>
        <charset val="238"/>
        <scheme val="minor"/>
      </rPr>
      <t xml:space="preserve">, v rozsahu potřebném pro  vyhodnocení daného kritéria a současně v souladu s podmínkami uvedenými ve Specifických pravidlech. Konkrétně pro danou přílohu minimálně uvede:
• Žádost o stavební povolení nebo ohlášení, případně stavební povolení nebo souhlas s provedením ohlášeného stavebního záměru nebo veřejnoprávní smlouva nahrazující stavební povolení
Doložil žadatel :
- stavební povolení s nabytím právní moci, 
- souhlas s provedením ohlášeného stavebního záměru,
- účinnou veřejnoprávní smlouvu nahrazující stavební povolení,
- oznámení stavebního záměru s certifikátem autorizovaného inspektora a vyznačeným vznikem práva provést stavbu,
- žádost o stavební povolení,
- ohlášení,
- návrh veřejnoprávní smlouvy nahrazující stavební povolení,
- oznámení stavebního záměru s certifikátem autorizovaného inspektora,
- společné povolení s nabytím právní moci,
- společný souhlas,
- účinnou veřejnoprávní smlouvu nahrazující současně územní rozhodnutí a stavební povolení?
Ve sloupci Odůvodnění specifikujte/popište, který dokument je přílohou žádosti.
Pokud se v projektu nepočítá se stavbou nebo se stavebními úpravami, které podléhají povinnosti stavebního povolení nebo ohlášení, je odpověď NR.
</t>
    </r>
    <r>
      <rPr>
        <sz val="10"/>
        <rFont val="Calibri"/>
        <family val="2"/>
        <charset val="238"/>
        <scheme val="minor"/>
      </rPr>
      <t xml:space="preserve">4. Upozornění: Obsahová kontrola příloh neuvedených ve vzoru KL je součástí ZoZ, které provádí CRR.  
</t>
    </r>
  </si>
  <si>
    <r>
      <t xml:space="preserve">Je výpis z Rejstříku škol a školských zařízení vystaven max. 3 měsíce před datem podání žádosti o podporu?
</t>
    </r>
    <r>
      <rPr>
        <i/>
        <sz val="10"/>
        <rFont val="Calibri"/>
        <family val="2"/>
        <charset val="238"/>
        <scheme val="minor"/>
      </rPr>
      <t xml:space="preserve">V případě, že je dodán elektronický výpis z rejstříku škol, je na něm vyznačeno datum jeho pořízení (může být dopsáno i ručně), které splňuje podmínku max. stáří 3 měsíců k datu podání žádosti o podporu?
Pro aktivitu neformálního a celoživotního vzdělávání je NR. Pro aktivitu předškolní vzdělávání platí: pokud žadatel/vzdělávací zařízení není v Rejstříku škol a školských zařízení zapsán/o, je odpověď NR.                                                                                                                                                                      </t>
    </r>
  </si>
  <si>
    <r>
      <t xml:space="preserve">• pověřený zástupce na základě plné moci/pověření (záložka Plné moci)?
</t>
    </r>
    <r>
      <rPr>
        <i/>
        <sz val="10"/>
        <rFont val="Calibri"/>
        <family val="2"/>
        <charset val="238"/>
        <scheme val="minor"/>
      </rPr>
      <t>Pokud žádost podepsal statutární zástupce nebo pověřený zástupce na základě usnesení z jednání zastupitelstva či na základě usnesení z jednání Rady, odpověď je NR.</t>
    </r>
  </si>
  <si>
    <r>
      <t xml:space="preserve">Je doloženo čestné prohlášení, že subjekt vykonává veřejně prospěšnou činnost v oblasti školství </t>
    </r>
    <r>
      <rPr>
        <i/>
        <sz val="10"/>
        <rFont val="Calibri"/>
        <family val="2"/>
        <charset val="238"/>
        <scheme val="minor"/>
      </rPr>
      <t xml:space="preserve">(činnost musí být přesně takto definována) </t>
    </r>
    <r>
      <rPr>
        <sz val="10"/>
        <rFont val="Calibri"/>
        <family val="2"/>
        <charset val="238"/>
        <scheme val="minor"/>
      </rPr>
      <t>nebo v oblasti práce s dětmi a mládeží (relevantní pro aktivitu</t>
    </r>
    <r>
      <rPr>
        <i/>
        <sz val="10"/>
        <rFont val="Calibri"/>
        <family val="2"/>
        <charset val="238"/>
        <scheme val="minor"/>
      </rPr>
      <t xml:space="preserve"> Předškolní vzdělávání</t>
    </r>
    <r>
      <rPr>
        <sz val="10"/>
        <rFont val="Calibri"/>
        <family val="2"/>
        <charset val="238"/>
        <scheme val="minor"/>
      </rPr>
      <t>) nebo v oblasti v oblasti práce s dětmi a mládeží nebo v oblasti vzdělávání, školení a osvěty (relevantní pro aktivitu</t>
    </r>
    <r>
      <rPr>
        <i/>
        <sz val="10"/>
        <rFont val="Calibri"/>
        <family val="2"/>
        <charset val="238"/>
        <scheme val="minor"/>
      </rPr>
      <t xml:space="preserve"> Zájmové, neformální a celoživotní vzdělávání)?</t>
    </r>
    <r>
      <rPr>
        <sz val="10"/>
        <rFont val="Calibri"/>
        <family val="2"/>
        <charset val="238"/>
        <scheme val="minor"/>
      </rPr>
      <t xml:space="preserve">
</t>
    </r>
    <r>
      <rPr>
        <i/>
        <sz val="10"/>
        <rFont val="Calibri"/>
        <family val="2"/>
        <charset val="238"/>
        <scheme val="minor"/>
      </rPr>
      <t>Je-li žadatelem jiný subjekt než církev, je odpověď NR.</t>
    </r>
  </si>
  <si>
    <r>
      <t xml:space="preserve">3. Církevní organizace
</t>
    </r>
    <r>
      <rPr>
        <sz val="10"/>
        <color theme="1"/>
        <rFont val="Calibri"/>
        <family val="2"/>
        <charset val="238"/>
        <scheme val="minor"/>
      </rPr>
      <t xml:space="preserve">Je doložena zakladatelská smlouva nebo zakládací či zřizovací listina nebo jiný dokument o založení?
</t>
    </r>
    <r>
      <rPr>
        <i/>
        <sz val="10"/>
        <color theme="1"/>
        <rFont val="Calibri"/>
        <family val="2"/>
        <charset val="238"/>
        <scheme val="minor"/>
      </rPr>
      <t>Je-li žadatelem jiný subjekt než církevní organizce, je odpověď NR.</t>
    </r>
  </si>
  <si>
    <r>
      <rPr>
        <b/>
        <sz val="10"/>
        <color theme="1"/>
        <rFont val="Calibri"/>
        <family val="2"/>
        <charset val="238"/>
        <scheme val="minor"/>
      </rPr>
      <t>ANO</t>
    </r>
    <r>
      <rPr>
        <sz val="10"/>
        <color theme="1"/>
        <rFont val="Calibri"/>
        <family val="2"/>
        <charset val="238"/>
        <scheme val="minor"/>
      </rPr>
      <t xml:space="preserve"> – K žádosti jsou doloženy všechny povinné přílohy podle Specifických pravidel pro žadatele a příjemce výzvy ŘO IROP a výzvy MAS a obsahově splňujı́ náležitosti, které požaduje MAS v dokumentaci k výzvě.
</t>
    </r>
    <r>
      <rPr>
        <b/>
        <sz val="10"/>
        <color theme="1"/>
        <rFont val="Calibri"/>
        <family val="2"/>
        <charset val="238"/>
        <scheme val="minor"/>
      </rPr>
      <t>NE</t>
    </r>
    <r>
      <rPr>
        <sz val="10"/>
        <color theme="1"/>
        <rFont val="Calibri"/>
        <family val="2"/>
        <charset val="238"/>
        <scheme val="minor"/>
      </rPr>
      <t xml:space="preserve"> – K žádosti nejsou doloženy všechny povinné přílohy podle Specifických pravidel pro žadatele a příjemce výzvy ŘO IROP a výzvy MAS, nebo obsahově nesplňujı́ náležitosti, které požaduje MAS v dokumentaci k výzvě.</t>
    </r>
  </si>
  <si>
    <r>
      <rPr>
        <b/>
        <sz val="10"/>
        <color theme="1"/>
        <rFont val="Calibri"/>
        <family val="2"/>
        <charset val="238"/>
        <scheme val="minor"/>
      </rPr>
      <t xml:space="preserve">ANO </t>
    </r>
    <r>
      <rPr>
        <sz val="10"/>
        <color theme="1"/>
        <rFont val="Calibri"/>
        <family val="2"/>
        <charset val="238"/>
        <scheme val="minor"/>
      </rPr>
      <t xml:space="preserve">– Projekt je v souladu s výzvou MAS.
</t>
    </r>
    <r>
      <rPr>
        <b/>
        <sz val="10"/>
        <color theme="1"/>
        <rFont val="Calibri"/>
        <family val="2"/>
        <charset val="238"/>
        <scheme val="minor"/>
      </rPr>
      <t>NE</t>
    </r>
    <r>
      <rPr>
        <sz val="10"/>
        <color theme="1"/>
        <rFont val="Calibri"/>
        <family val="2"/>
        <charset val="238"/>
        <scheme val="minor"/>
      </rPr>
      <t xml:space="preserve"> – Projekt není v souladu s výzvou MAS.</t>
    </r>
  </si>
  <si>
    <r>
      <rPr>
        <b/>
        <sz val="10"/>
        <color theme="1"/>
        <rFont val="Calibri"/>
        <family val="2"/>
        <charset val="238"/>
        <scheme val="minor"/>
      </rPr>
      <t>ANO</t>
    </r>
    <r>
      <rPr>
        <sz val="10"/>
        <color theme="1"/>
        <rFont val="Calibri"/>
        <family val="2"/>
        <charset val="238"/>
        <scheme val="minor"/>
      </rPr>
      <t xml:space="preserve"> – Projekt je svým zaměřením v souladu s cíli a podporovanými aktivitami výzvy MAS.
</t>
    </r>
    <r>
      <rPr>
        <b/>
        <sz val="10"/>
        <color theme="1"/>
        <rFont val="Calibri"/>
        <family val="2"/>
        <charset val="238"/>
        <scheme val="minor"/>
      </rPr>
      <t>NE</t>
    </r>
    <r>
      <rPr>
        <sz val="10"/>
        <color theme="1"/>
        <rFont val="Calibri"/>
        <family val="2"/>
        <charset val="238"/>
        <scheme val="minor"/>
      </rPr>
      <t xml:space="preserve"> – Projekt je svým zaměřením v rozporu s cíli a podporovanými aktivitami výzvy MAS.</t>
    </r>
  </si>
  <si>
    <r>
      <rPr>
        <b/>
        <sz val="10"/>
        <color theme="1"/>
        <rFont val="Calibri"/>
        <family val="2"/>
        <charset val="238"/>
        <scheme val="minor"/>
      </rPr>
      <t>ANO –</t>
    </r>
    <r>
      <rPr>
        <sz val="10"/>
        <color theme="1"/>
        <rFont val="Calibri"/>
        <family val="2"/>
        <charset val="238"/>
        <scheme val="minor"/>
      </rPr>
      <t xml:space="preserve"> Žadatel popsal zajištění realizace a udržitelnosti ve studii proveditelnosti a v žádosti o podporu.
</t>
    </r>
    <r>
      <rPr>
        <b/>
        <sz val="10"/>
        <color theme="1"/>
        <rFont val="Calibri"/>
        <family val="2"/>
        <charset val="238"/>
        <scheme val="minor"/>
      </rPr>
      <t>NE</t>
    </r>
    <r>
      <rPr>
        <sz val="10"/>
        <color theme="1"/>
        <rFont val="Calibri"/>
        <family val="2"/>
        <charset val="238"/>
        <scheme val="minor"/>
      </rPr>
      <t xml:space="preserve"> – Žadatel nepopsal zajištění realizace a udržitelnosti ve studii proveditelnosti a v žádosti o podporu.</t>
    </r>
  </si>
  <si>
    <r>
      <rPr>
        <b/>
        <sz val="10"/>
        <color theme="1"/>
        <rFont val="Calibri"/>
        <family val="2"/>
        <charset val="238"/>
        <scheme val="minor"/>
      </rPr>
      <t>ANO</t>
    </r>
    <r>
      <rPr>
        <sz val="10"/>
        <color theme="1"/>
        <rFont val="Calibri"/>
        <family val="2"/>
        <charset val="238"/>
        <scheme val="minor"/>
      </rPr>
      <t xml:space="preserve"> – Projekt prokazatelně řeší nedostatek kapacit v území.
</t>
    </r>
    <r>
      <rPr>
        <b/>
        <sz val="10"/>
        <color theme="1"/>
        <rFont val="Calibri"/>
        <family val="2"/>
        <charset val="238"/>
        <scheme val="minor"/>
      </rPr>
      <t>NE</t>
    </r>
    <r>
      <rPr>
        <sz val="10"/>
        <color theme="1"/>
        <rFont val="Calibri"/>
        <family val="2"/>
        <charset val="238"/>
        <scheme val="minor"/>
      </rPr>
      <t xml:space="preserve"> – Projekt neřeší nedostatek kapacit v území.
</t>
    </r>
    <r>
      <rPr>
        <b/>
        <sz val="10"/>
        <color theme="1"/>
        <rFont val="Calibri"/>
        <family val="2"/>
        <charset val="238"/>
        <scheme val="minor"/>
      </rPr>
      <t>NERELEVANTNÍ</t>
    </r>
    <r>
      <rPr>
        <sz val="10"/>
        <color theme="1"/>
        <rFont val="Calibri"/>
        <family val="2"/>
        <charset val="238"/>
        <scheme val="minor"/>
      </rPr>
      <t xml:space="preserve"> – Projekt není zaměřen na aktivitu Infrastruktura pro předškolní vzdělávání.</t>
    </r>
  </si>
  <si>
    <r>
      <rPr>
        <b/>
        <sz val="10"/>
        <color theme="1"/>
        <rFont val="Calibri"/>
        <family val="2"/>
        <charset val="238"/>
        <scheme val="minor"/>
      </rPr>
      <t xml:space="preserve">ANO </t>
    </r>
    <r>
      <rPr>
        <sz val="10"/>
        <color theme="1"/>
        <rFont val="Calibri"/>
        <family val="2"/>
        <charset val="238"/>
        <scheme val="minor"/>
      </rPr>
      <t xml:space="preserve">– Projekt nezískal podporu z Národního fondu pro podporu MŠ a ZŠ.
</t>
    </r>
    <r>
      <rPr>
        <b/>
        <sz val="10"/>
        <color theme="1"/>
        <rFont val="Calibri"/>
        <family val="2"/>
        <charset val="238"/>
        <scheme val="minor"/>
      </rPr>
      <t xml:space="preserve">NE </t>
    </r>
    <r>
      <rPr>
        <sz val="10"/>
        <color theme="1"/>
        <rFont val="Calibri"/>
        <family val="2"/>
        <charset val="238"/>
        <scheme val="minor"/>
      </rPr>
      <t xml:space="preserve">– Projekt byl podpořen z Národního fondu pro podporu MŠ a ZŠ.
</t>
    </r>
    <r>
      <rPr>
        <b/>
        <sz val="10"/>
        <color theme="1"/>
        <rFont val="Calibri"/>
        <family val="2"/>
        <charset val="238"/>
        <scheme val="minor"/>
      </rPr>
      <t>NERELEVANTNÍ</t>
    </r>
    <r>
      <rPr>
        <sz val="10"/>
        <color theme="1"/>
        <rFont val="Calibri"/>
        <family val="2"/>
        <charset val="238"/>
        <scheme val="minor"/>
      </rPr>
      <t xml:space="preserve"> – Projekt není zaměřen na aktivitu Infrastruktura pro předškolní vzdělávání.</t>
    </r>
  </si>
  <si>
    <r>
      <rPr>
        <b/>
        <sz val="10"/>
        <color theme="1"/>
        <rFont val="Calibri"/>
        <family val="2"/>
        <charset val="238"/>
        <scheme val="minor"/>
      </rPr>
      <t xml:space="preserve">ANO </t>
    </r>
    <r>
      <rPr>
        <sz val="10"/>
        <color theme="1"/>
        <rFont val="Calibri"/>
        <family val="2"/>
        <charset val="238"/>
        <scheme val="minor"/>
      </rPr>
      <t xml:space="preserve">– Projekt nepodporuje žádná opatření, která vedou k diskriminaci a segregaci marginalizovaných skupin, jako jsou romské děti </t>
    </r>
    <r>
      <rPr>
        <sz val="10"/>
        <rFont val="Calibri"/>
        <family val="2"/>
        <charset val="238"/>
        <scheme val="minor"/>
      </rPr>
      <t xml:space="preserve">a žáci </t>
    </r>
    <r>
      <rPr>
        <sz val="10"/>
        <color theme="1"/>
        <rFont val="Calibri"/>
        <family val="2"/>
        <charset val="238"/>
        <scheme val="minor"/>
      </rPr>
      <t xml:space="preserve">a další děti </t>
    </r>
    <r>
      <rPr>
        <sz val="10"/>
        <rFont val="Calibri"/>
        <family val="2"/>
        <charset val="238"/>
        <scheme val="minor"/>
      </rPr>
      <t xml:space="preserve">a žáci </t>
    </r>
    <r>
      <rPr>
        <sz val="10"/>
        <color theme="1"/>
        <rFont val="Calibri"/>
        <family val="2"/>
        <charset val="238"/>
        <scheme val="minor"/>
      </rPr>
      <t xml:space="preserve">s potřebou podpůrných opatření (děti </t>
    </r>
    <r>
      <rPr>
        <sz val="10"/>
        <rFont val="Calibri"/>
        <family val="2"/>
        <charset val="238"/>
        <scheme val="minor"/>
      </rPr>
      <t xml:space="preserve">a žáci </t>
    </r>
    <r>
      <rPr>
        <sz val="10"/>
        <color theme="1"/>
        <rFont val="Calibri"/>
        <family val="2"/>
        <charset val="238"/>
        <scheme val="minor"/>
      </rPr>
      <t xml:space="preserve">se zdravotním postižením, zdravotním znevýhodněním a se sociálním znevýhodněním).
Nejsou finančně podporovány aktivity zařazující děti do následujících zařízení:
- do zařízení samostatně zřízených pro žáky se zdravotním postižením </t>
    </r>
    <r>
      <rPr>
        <sz val="10"/>
        <rFont val="Calibri"/>
        <family val="2"/>
        <charset val="238"/>
        <scheme val="minor"/>
      </rPr>
      <t>nebo do jejich přípravných tříd</t>
    </r>
    <r>
      <rPr>
        <sz val="10"/>
        <color theme="1"/>
        <rFont val="Calibri"/>
        <family val="2"/>
        <charset val="238"/>
        <scheme val="minor"/>
      </rPr>
      <t xml:space="preserve">,
</t>
    </r>
    <r>
      <rPr>
        <sz val="10"/>
        <rFont val="Calibri"/>
        <family val="2"/>
        <charset val="238"/>
        <scheme val="minor"/>
      </rPr>
      <t>- do zařízení vzdělávajících podle ŠVP upraveného podle potřeb podpůrných opatření pro více než 40 % dětí,</t>
    </r>
    <r>
      <rPr>
        <sz val="10"/>
        <color theme="1"/>
        <rFont val="Calibri"/>
        <family val="2"/>
        <charset val="238"/>
        <scheme val="minor"/>
      </rPr>
      <t xml:space="preserve">
</t>
    </r>
    <r>
      <rPr>
        <sz val="10"/>
        <rFont val="Calibri"/>
        <family val="2"/>
        <charset val="238"/>
        <scheme val="minor"/>
      </rPr>
      <t>- do tříd, oddělení nebo studijních skupin zřízených pro žáky se zdravotním postižením v běžném zařízení.</t>
    </r>
    <r>
      <rPr>
        <sz val="10"/>
        <color theme="1"/>
        <rFont val="Calibri"/>
        <family val="2"/>
        <charset val="238"/>
        <scheme val="minor"/>
      </rPr>
      <t xml:space="preserve">
</t>
    </r>
    <r>
      <rPr>
        <b/>
        <sz val="10"/>
        <color theme="1"/>
        <rFont val="Calibri"/>
        <family val="2"/>
        <charset val="238"/>
        <scheme val="minor"/>
      </rPr>
      <t>NE</t>
    </r>
    <r>
      <rPr>
        <sz val="10"/>
        <color theme="1"/>
        <rFont val="Calibri"/>
        <family val="2"/>
        <charset val="238"/>
        <scheme val="minor"/>
      </rPr>
      <t xml:space="preserve"> – Projekt podporuje opatření, která vedou k diskriminaci a segregaci marginalizovaných skupin, jako jsou romské d</t>
    </r>
    <r>
      <rPr>
        <sz val="10"/>
        <rFont val="Calibri"/>
        <family val="2"/>
        <charset val="238"/>
        <scheme val="minor"/>
      </rPr>
      <t xml:space="preserve">ěti a žáci a </t>
    </r>
    <r>
      <rPr>
        <sz val="10"/>
        <color theme="1"/>
        <rFont val="Calibri"/>
        <family val="2"/>
        <charset val="238"/>
        <scheme val="minor"/>
      </rPr>
      <t xml:space="preserve">další </t>
    </r>
    <r>
      <rPr>
        <sz val="10"/>
        <rFont val="Calibri"/>
        <family val="2"/>
        <charset val="238"/>
        <scheme val="minor"/>
      </rPr>
      <t>děti a žáci s potřebou podpůrných opatření (děti a žáci se zdravotním postižením, zdravotním</t>
    </r>
    <r>
      <rPr>
        <sz val="10"/>
        <color theme="1"/>
        <rFont val="Calibri"/>
        <family val="2"/>
        <charset val="238"/>
        <scheme val="minor"/>
      </rPr>
      <t xml:space="preserve"> znevýhodněním a se sociálním znevýhodněním).
Jsou finančně podporovány aktivity zařazující děti do následujících zařízení:
- do zařízení samostatně zřízených pro žáky se zdravotním postižením </t>
    </r>
    <r>
      <rPr>
        <sz val="10"/>
        <rFont val="Calibri"/>
        <family val="2"/>
        <charset val="238"/>
        <scheme val="minor"/>
      </rPr>
      <t xml:space="preserve">nebo do jejich přípravných tříd,
- do zařízení vzdělávajících podle ŠVP upraveného podle potřeb podpůrných opatření pro více než 40 % dětí,
- do tříd, oddělení nebo studijních skupin zřízených pro žáky se </t>
    </r>
    <r>
      <rPr>
        <sz val="10"/>
        <color theme="1"/>
        <rFont val="Calibri"/>
        <family val="2"/>
        <charset val="238"/>
        <scheme val="minor"/>
      </rPr>
      <t xml:space="preserve">zdravotním postižením v běžném zařízení.
</t>
    </r>
    <r>
      <rPr>
        <b/>
        <sz val="10"/>
        <color theme="1"/>
        <rFont val="Calibri"/>
        <family val="2"/>
        <charset val="238"/>
        <scheme val="minor"/>
      </rPr>
      <t xml:space="preserve">NERELEVANTNÍ </t>
    </r>
    <r>
      <rPr>
        <sz val="10"/>
        <color theme="1"/>
        <rFont val="Calibri"/>
        <family val="2"/>
        <charset val="238"/>
        <scheme val="minor"/>
      </rPr>
      <t>– Projekt není zaměřen na aktivitu Infrastruktura pro předškolní vzdělávání.</t>
    </r>
  </si>
  <si>
    <r>
      <rPr>
        <b/>
        <sz val="11"/>
        <rFont val="Calibri"/>
        <family val="2"/>
        <charset val="238"/>
        <scheme val="minor"/>
      </rPr>
      <t xml:space="preserve">ANO </t>
    </r>
    <r>
      <rPr>
        <sz val="11"/>
        <rFont val="Calibri"/>
        <family val="2"/>
        <charset val="238"/>
        <scheme val="minor"/>
      </rPr>
      <t xml:space="preserve">– Projekt nepodporuje žádná opatření, která vedou k diskriminaci a segregaci marginalizovaných skupin, jako jsou  romské děti a žáci a další děti a žáci s potřebou podpůrných opatření (děti a žáci se zdravotním postižením, zdravotním znevýhodněním a se sociálním znevýhodněním).
Nejsou finančně podporovány aktivity zařazující  děti do následujících zařízení:
- do zařízení samostatně zřízených pro žáky se zdravotním postižením nebo do jejich přípravných tříd,
- do zařízení vzdělávajících podle ŠVP upraveného podle potřeb podpůrných opatření pro více než 40 % dětí, 
- do tříd, oddělení nebo studijních skupin zřízených pro žáky se zdravotním postižením v běžném zařízení.
</t>
    </r>
    <r>
      <rPr>
        <b/>
        <sz val="11"/>
        <rFont val="Calibri"/>
        <family val="2"/>
        <charset val="238"/>
        <scheme val="minor"/>
      </rPr>
      <t>NE</t>
    </r>
    <r>
      <rPr>
        <sz val="11"/>
        <rFont val="Calibri"/>
        <family val="2"/>
        <charset val="238"/>
        <scheme val="minor"/>
      </rPr>
      <t xml:space="preserve"> –- Projekt podporuje opatření, která vedou k diskriminaci a segregaci marginalizovaných skupin, jako jsou  romské děti a žáci a další děti a žáci s potřebou podpůrných opatření (děti a žáci se zdravotním postižením, zdravotním znevýhodněním a se sociálním znevýhodněním).
Jsou finančně podporovány aktivity zařazující děti  do následujících zařízení:
- do zařízení samostatně zřízených pro žáky se zdravotním postižením nebo do jejich přípravných tříd,
- do zařízení vzdělávajících podle ŠVP upraveného podle potřeb podpůrných opatření pro více než 40 % dětí,
- do tříd, oddělení nebo studijních skupin zřízených pro žáky se zdravotním postižením v běžném zařízení.
</t>
    </r>
    <r>
      <rPr>
        <b/>
        <sz val="11"/>
        <rFont val="Calibri"/>
        <family val="2"/>
        <charset val="238"/>
        <scheme val="minor"/>
      </rPr>
      <t xml:space="preserve">NERELEVANTNÍ </t>
    </r>
    <r>
      <rPr>
        <sz val="11"/>
        <rFont val="Calibri"/>
        <family val="2"/>
        <charset val="238"/>
        <scheme val="minor"/>
      </rPr>
      <t>– Projekt není zaměřen na aktivitu Infrastrukturu základních škol.</t>
    </r>
  </si>
  <si>
    <r>
      <rPr>
        <b/>
        <sz val="11"/>
        <color theme="1"/>
        <rFont val="Calibri"/>
        <family val="2"/>
        <charset val="238"/>
        <scheme val="minor"/>
      </rPr>
      <t xml:space="preserve">ANO </t>
    </r>
    <r>
      <rPr>
        <sz val="11"/>
        <color theme="1"/>
        <rFont val="Calibri"/>
        <family val="2"/>
        <charset val="238"/>
        <scheme val="minor"/>
      </rPr>
      <t xml:space="preserve">– Projekt nezískal podporu z Národního fondu pro podporu MŠ a ZŠ na stejné výdaje.
</t>
    </r>
    <r>
      <rPr>
        <b/>
        <sz val="11"/>
        <color theme="1"/>
        <rFont val="Calibri"/>
        <family val="2"/>
        <charset val="238"/>
        <scheme val="minor"/>
      </rPr>
      <t xml:space="preserve">NE </t>
    </r>
    <r>
      <rPr>
        <sz val="11"/>
        <color theme="1"/>
        <rFont val="Calibri"/>
        <family val="2"/>
        <charset val="238"/>
        <scheme val="minor"/>
      </rPr>
      <t xml:space="preserve">– Projekt byl podpořen z Národního fondu pro podporu MŠ a ZŠ na stejné výdaje.
</t>
    </r>
    <r>
      <rPr>
        <b/>
        <sz val="11"/>
        <color theme="1"/>
        <rFont val="Calibri"/>
        <family val="2"/>
        <charset val="238"/>
        <scheme val="minor"/>
      </rPr>
      <t>NERELEVANTN</t>
    </r>
    <r>
      <rPr>
        <sz val="11"/>
        <color theme="1"/>
        <rFont val="Calibri"/>
        <family val="2"/>
        <charset val="238"/>
        <scheme val="minor"/>
      </rPr>
      <t>Í – Projekt není zaměřen na aktivitu Infrastruktura základních škol.</t>
    </r>
  </si>
  <si>
    <r>
      <rPr>
        <b/>
        <sz val="11"/>
        <color theme="1"/>
        <rFont val="Calibri"/>
        <family val="2"/>
        <charset val="238"/>
        <scheme val="minor"/>
      </rPr>
      <t xml:space="preserve">ANO </t>
    </r>
    <r>
      <rPr>
        <sz val="11"/>
        <color theme="1"/>
        <rFont val="Calibri"/>
        <family val="2"/>
        <charset val="238"/>
        <scheme val="minor"/>
      </rPr>
      <t xml:space="preserve">– Projekt prokazatelně řeší nedostatek kapacit pro zájmové, neformální nebo celoživotní vzdělávání v území.
</t>
    </r>
    <r>
      <rPr>
        <b/>
        <sz val="11"/>
        <color theme="1"/>
        <rFont val="Calibri"/>
        <family val="2"/>
        <charset val="238"/>
        <scheme val="minor"/>
      </rPr>
      <t>NE</t>
    </r>
    <r>
      <rPr>
        <sz val="11"/>
        <color theme="1"/>
        <rFont val="Calibri"/>
        <family val="2"/>
        <charset val="238"/>
        <scheme val="minor"/>
      </rPr>
      <t xml:space="preserve"> – Projekt neřeší nedostatek kapacit pro zájmové, neformální nebo celoživotní vzdělávání v území.
</t>
    </r>
    <r>
      <rPr>
        <b/>
        <sz val="11"/>
        <color theme="1"/>
        <rFont val="Calibri"/>
        <family val="2"/>
        <charset val="238"/>
        <scheme val="minor"/>
      </rPr>
      <t>NERELEVANTNÍ</t>
    </r>
    <r>
      <rPr>
        <sz val="11"/>
        <color theme="1"/>
        <rFont val="Calibri"/>
        <family val="2"/>
        <charset val="238"/>
        <scheme val="minor"/>
      </rPr>
      <t xml:space="preserve"> – Projekt není zaměřen na aktivitu Infrastruktura pro zájmové, neformální a celoživotní vzdělávání.</t>
    </r>
  </si>
  <si>
    <r>
      <rPr>
        <b/>
        <sz val="10"/>
        <color theme="1"/>
        <rFont val="Calibri"/>
        <family val="2"/>
        <charset val="238"/>
        <scheme val="minor"/>
      </rPr>
      <t>ANO</t>
    </r>
    <r>
      <rPr>
        <sz val="10"/>
        <color theme="1"/>
        <rFont val="Calibri"/>
        <family val="2"/>
        <charset val="238"/>
        <scheme val="minor"/>
      </rPr>
      <t xml:space="preserve"> – Projekt respektuje minimální a maximální hranici celkových způsobilých výdajů.
</t>
    </r>
    <r>
      <rPr>
        <b/>
        <sz val="10"/>
        <color theme="1"/>
        <rFont val="Calibri"/>
        <family val="2"/>
        <charset val="238"/>
        <scheme val="minor"/>
      </rPr>
      <t>NE</t>
    </r>
    <r>
      <rPr>
        <sz val="10"/>
        <color theme="1"/>
        <rFont val="Calibri"/>
        <family val="2"/>
        <charset val="238"/>
        <scheme val="minor"/>
      </rPr>
      <t xml:space="preserve"> – Projekt nerespektuje minimální a maximální hranici celkových způsobilých výdajů.</t>
    </r>
  </si>
  <si>
    <r>
      <rPr>
        <b/>
        <sz val="10"/>
        <color theme="1"/>
        <rFont val="Calibri"/>
        <family val="2"/>
        <charset val="238"/>
        <scheme val="minor"/>
      </rPr>
      <t>ANO</t>
    </r>
    <r>
      <rPr>
        <sz val="10"/>
        <color theme="1"/>
        <rFont val="Calibri"/>
        <family val="2"/>
        <charset val="238"/>
        <scheme val="minor"/>
      </rPr>
      <t xml:space="preserve"> – Projekt respektuje limity způsobilých výdajů.
</t>
    </r>
    <r>
      <rPr>
        <b/>
        <sz val="10"/>
        <color theme="1"/>
        <rFont val="Calibri"/>
        <family val="2"/>
        <charset val="238"/>
        <scheme val="minor"/>
      </rPr>
      <t xml:space="preserve">NE </t>
    </r>
    <r>
      <rPr>
        <sz val="10"/>
        <color theme="1"/>
        <rFont val="Calibri"/>
        <family val="2"/>
        <charset val="238"/>
        <scheme val="minor"/>
      </rPr>
      <t xml:space="preserve">– Projekt nerespektuje limity způsobilých výdajů.
</t>
    </r>
    <r>
      <rPr>
        <b/>
        <sz val="10"/>
        <color theme="1"/>
        <rFont val="Calibri"/>
        <family val="2"/>
        <charset val="238"/>
        <scheme val="minor"/>
      </rPr>
      <t>NERELEVANTNÍ</t>
    </r>
    <r>
      <rPr>
        <sz val="10"/>
        <color theme="1"/>
        <rFont val="Calibri"/>
        <family val="2"/>
        <charset val="238"/>
        <scheme val="minor"/>
      </rPr>
      <t xml:space="preserve"> - Limity způsobilých výdajů nejsou stanoveny.</t>
    </r>
  </si>
  <si>
    <r>
      <rPr>
        <b/>
        <sz val="10"/>
        <color theme="1"/>
        <rFont val="Calibri"/>
        <family val="2"/>
        <charset val="238"/>
        <scheme val="minor"/>
      </rPr>
      <t>ANO</t>
    </r>
    <r>
      <rPr>
        <sz val="10"/>
        <color theme="1"/>
        <rFont val="Calibri"/>
        <family val="2"/>
        <charset val="238"/>
        <scheme val="minor"/>
      </rPr>
      <t xml:space="preserve"> – Žadatel popsal odůvodnění potřebnosti realizace projektu.
</t>
    </r>
    <r>
      <rPr>
        <b/>
        <sz val="10"/>
        <color theme="1"/>
        <rFont val="Calibri"/>
        <family val="2"/>
        <charset val="238"/>
        <scheme val="minor"/>
      </rPr>
      <t xml:space="preserve">NE </t>
    </r>
    <r>
      <rPr>
        <sz val="10"/>
        <color theme="1"/>
        <rFont val="Calibri"/>
        <family val="2"/>
        <charset val="238"/>
        <scheme val="minor"/>
      </rPr>
      <t>–  Žadatel nepopsal odůvodnění potřebnosti realizace projektu.</t>
    </r>
  </si>
  <si>
    <r>
      <rPr>
        <b/>
        <sz val="10"/>
        <color theme="1"/>
        <rFont val="Calibri"/>
        <family val="2"/>
        <charset val="238"/>
        <scheme val="minor"/>
      </rPr>
      <t>ANO</t>
    </r>
    <r>
      <rPr>
        <sz val="10"/>
        <color theme="1"/>
        <rFont val="Calibri"/>
        <family val="2"/>
        <charset val="238"/>
        <scheme val="minor"/>
      </rPr>
      <t xml:space="preserve"> – Žadatel popsal zajištění udržitelnosti výsledků pro udržitelnost projektu min. 5 let od ukončení financování.
</t>
    </r>
    <r>
      <rPr>
        <b/>
        <sz val="10"/>
        <color theme="1"/>
        <rFont val="Calibri"/>
        <family val="2"/>
        <charset val="238"/>
        <scheme val="minor"/>
      </rPr>
      <t>NE</t>
    </r>
    <r>
      <rPr>
        <sz val="10"/>
        <color theme="1"/>
        <rFont val="Calibri"/>
        <family val="2"/>
        <charset val="238"/>
        <scheme val="minor"/>
      </rPr>
      <t xml:space="preserve"> –  Žadatel nepopsal zajištění udržitelnosti výsledků pro udržitelnost projektu min. 5 let od ukončení financování.</t>
    </r>
  </si>
  <si>
    <r>
      <rPr>
        <b/>
        <sz val="10"/>
        <color theme="1"/>
        <rFont val="Calibri"/>
        <family val="2"/>
        <charset val="238"/>
        <scheme val="minor"/>
      </rPr>
      <t>ANO</t>
    </r>
    <r>
      <rPr>
        <sz val="10"/>
        <color theme="1"/>
        <rFont val="Calibri"/>
        <family val="2"/>
        <charset val="238"/>
        <scheme val="minor"/>
      </rPr>
      <t xml:space="preserve"> – Projekt nemá negativní vliv na žádnou z horizontálních priorit IROP (tj. má pozitivní nebo neutrální vliv).
</t>
    </r>
    <r>
      <rPr>
        <b/>
        <sz val="10"/>
        <color theme="1"/>
        <rFont val="Calibri"/>
        <family val="2"/>
        <charset val="238"/>
        <scheme val="minor"/>
      </rPr>
      <t xml:space="preserve">NE </t>
    </r>
    <r>
      <rPr>
        <sz val="10"/>
        <color theme="1"/>
        <rFont val="Calibri"/>
        <family val="2"/>
        <charset val="238"/>
        <scheme val="minor"/>
      </rPr>
      <t>– Projekt má negativní vliv na minimálně jednu z horizontálních priorit IROP.</t>
    </r>
  </si>
  <si>
    <r>
      <rPr>
        <b/>
        <sz val="10"/>
        <color theme="1"/>
        <rFont val="Calibri"/>
        <family val="2"/>
        <charset val="238"/>
        <scheme val="minor"/>
      </rPr>
      <t>ANO</t>
    </r>
    <r>
      <rPr>
        <sz val="10"/>
        <color theme="1"/>
        <rFont val="Calibri"/>
        <family val="2"/>
        <charset val="238"/>
        <scheme val="minor"/>
      </rPr>
      <t xml:space="preserve"> – Projekt mateřské školy je v souladu s místním akčním plánem vzdělávání.
</t>
    </r>
    <r>
      <rPr>
        <b/>
        <sz val="10"/>
        <color theme="1"/>
        <rFont val="Calibri"/>
        <family val="2"/>
        <charset val="238"/>
        <scheme val="minor"/>
      </rPr>
      <t xml:space="preserve">NE </t>
    </r>
    <r>
      <rPr>
        <sz val="10"/>
        <color theme="1"/>
        <rFont val="Calibri"/>
        <family val="2"/>
        <charset val="238"/>
        <scheme val="minor"/>
      </rPr>
      <t xml:space="preserve">– Projekt mateřské školy není v souladu s místním akčním plánem vzdělávání.
</t>
    </r>
    <r>
      <rPr>
        <b/>
        <sz val="10"/>
        <color theme="1"/>
        <rFont val="Calibri"/>
        <family val="2"/>
        <charset val="238"/>
        <scheme val="minor"/>
      </rPr>
      <t>NERELEVANTNÍ</t>
    </r>
    <r>
      <rPr>
        <sz val="10"/>
        <color theme="1"/>
        <rFont val="Calibri"/>
        <family val="2"/>
        <charset val="238"/>
        <scheme val="minor"/>
      </rPr>
      <t xml:space="preserve"> – Projekt není zaměřen na mateřskou školu podle zákona č. 561/2004 Sb., ale je zaměřen na jiný typ předškolního vzdělávání nebo projekt není zaměřen na aktivitu Infrastruktura pro předškolní vzdělávání.</t>
    </r>
  </si>
  <si>
    <t xml:space="preserve">Doložil žadatel Demografickou analýzu (pro danou obec, případně spádové obce) zpracovanou dle podmínek uvedených ve Studii proveditelnosti?
- Vývoj celkového počtu obyvatel za posledních 5 let předcházejících roku zahájení realizace projektu (dle data předložení žádosti o podporu).
- Vývoj počtu narozených dětí za posledních 5 let předcházejících roku zahájení realizace projektu (dle data předložení žádosti o podporu).
- Prognóza dalšího vývoje počtu obyvatel.
- Počty dětí ve věkové skupině do 3 let a ve věkové skupině 3 – 6 let v jednotlivých letech od zahájení realizace projektu (počínaje rokem zahájení realizace) do konce doby jeho udržitelnosti.
</t>
  </si>
  <si>
    <r>
      <t xml:space="preserve">Je ve Studii proveditelnosti popsáno, že podporovaná infrastruktura není určena pouze pro marginalizované skupiny jako jsou romské děti a další děti s potřebou podpůrných opatření (děti se zdravotním postižením, zdravotním znevýhodněním a sociálním znevýhodněním)?
</t>
    </r>
    <r>
      <rPr>
        <i/>
        <sz val="10"/>
        <rFont val="Calibri"/>
        <family val="2"/>
        <charset val="238"/>
        <scheme val="minor"/>
      </rPr>
      <t xml:space="preserve">Hodnotitel danou skutečnost posoudí podle popisu kritérií pro příjem žáků do zařízení, v rámci kterých má žadatel prokázat nediskriminační a nesegregační přístup k marginalizovaným skupinám, a dále dle posouzení samotného zaměření projektu, uvedení cílových skupin v projektu a využití výstupů projektu. </t>
    </r>
  </si>
  <si>
    <r>
      <t xml:space="preserve">Není ve Studii proveditelnosti uvedeno, že v rámci projektu jsou v zařízení předškolního vzdělávání budována samostatná oddělení/kapacita přípravné (nulté) třídy pro děti se zdravotním postižením či jinak sociálně znevýhodněné dětí?
</t>
    </r>
    <r>
      <rPr>
        <i/>
        <sz val="10"/>
        <rFont val="Calibri"/>
        <family val="2"/>
        <charset val="238"/>
        <scheme val="minor"/>
      </rPr>
      <t>Pozn.: Dle školského zákona jsou přípravné třídy určené sociálně znevýhodněným dětem v posledním roce před zahájením povinné školní docházky, u kterých je předpoklad, že zařazení do přípravné třídy vyrovná jejich vývoj - v případě vybudování takovéto třídy nebude naplněna podmínka přijatelnosti projektu.</t>
    </r>
    <r>
      <rPr>
        <sz val="10"/>
        <rFont val="Calibri"/>
        <family val="2"/>
        <charset val="238"/>
        <scheme val="minor"/>
      </rPr>
      <t xml:space="preserve">
</t>
    </r>
  </si>
  <si>
    <r>
      <t xml:space="preserve">Název výzvy ŘO: </t>
    </r>
    <r>
      <rPr>
        <b/>
        <sz val="11"/>
        <color theme="1"/>
        <rFont val="Calibri"/>
        <family val="2"/>
        <charset val="238"/>
        <scheme val="minor"/>
      </rPr>
      <t>Výzva č. 68 Zvyšování kvality a dostupnosti infrastruktruktury pro vzdělávání a celoživotní učení -</t>
    </r>
    <r>
      <rPr>
        <b/>
        <sz val="11"/>
        <rFont val="Calibri"/>
        <family val="2"/>
        <charset val="238"/>
        <scheme val="minor"/>
      </rPr>
      <t xml:space="preserve"> integrované projekty CLLD</t>
    </r>
  </si>
  <si>
    <r>
      <t xml:space="preserve">4. Organizace založená obcí, krajem nebo OSS 
</t>
    </r>
    <r>
      <rPr>
        <sz val="10"/>
        <rFont val="Calibri"/>
        <family val="2"/>
        <charset val="238"/>
        <scheme val="minor"/>
      </rPr>
      <t xml:space="preserve">Je doložena zřizovací či zakládací listina nebo jiný dokument o založení?
</t>
    </r>
    <r>
      <rPr>
        <i/>
        <sz val="10"/>
        <rFont val="Calibri"/>
        <family val="2"/>
        <charset val="238"/>
        <scheme val="minor"/>
      </rPr>
      <t>Je-li žadatelem jiný subjekt než organizace založená obcí, krajem nebo OSS, je odpověď NR.</t>
    </r>
  </si>
  <si>
    <r>
      <t xml:space="preserve">Vyplývá z Rejstříku trestů právnických osob (https://eservice-po.rejtr.justice.cz/public/odsouzeni?6), že žadateli nebyl uložen zákaz přijímání dotací a subvencí? </t>
    </r>
    <r>
      <rPr>
        <i/>
        <sz val="10"/>
        <rFont val="Calibri"/>
        <family val="2"/>
        <charset val="238"/>
        <scheme val="minor"/>
      </rPr>
      <t xml:space="preserve">V případě, že žadatelem není právnická osoba, je odpověď NR.
</t>
    </r>
  </si>
  <si>
    <r>
      <t xml:space="preserve">Spadají cílové skupiny uvedené v žádosti o podporu (záložka Datová oblast žádosti/Cílové skupiny) do podporovaných cílových skupin uvedených ve výzvě? 
</t>
    </r>
    <r>
      <rPr>
        <i/>
        <sz val="10"/>
        <rFont val="Calibri"/>
        <family val="2"/>
        <charset val="238"/>
        <scheme val="minor"/>
      </rPr>
      <t xml:space="preserve">Možné cílové skupiny jsou: </t>
    </r>
    <r>
      <rPr>
        <i/>
        <strike/>
        <sz val="10"/>
        <color rgb="FFFF0000"/>
        <rFont val="Calibri"/>
        <family val="2"/>
        <charset val="238"/>
        <scheme val="minor"/>
      </rPr>
      <t xml:space="preserve">
</t>
    </r>
    <r>
      <rPr>
        <i/>
        <sz val="10"/>
        <rFont val="Calibri"/>
        <family val="2"/>
        <charset val="238"/>
        <scheme val="minor"/>
      </rPr>
      <t>- osoby sociálně vyloučené, 
- osoby ohrožené sociálním vyloučením, 
- osoby se speciálními vzdělávacími potřebami,
- pedagogičtí pracovníci,
- pracovníci a dobrovolní pracovníci organizací působících v oblasti vzdělávání nebo asistenčních služeb,
- děti do 3 let (relevantní pro aktivitu Infrastruktura pro předškolní vzdělávání),
- děti v předškolním vzdělávání (relevantní pro aktivitu Infrastruktura pro předškolní vzdělávání a Infrastruktura pro zájmové, neformální a celoživotní vzdělávání),
- žáci (studenti) (relevantní pro aktivitu Infrastruktura základních škol, Infrastruktura středních škol a vyšších odborných škol a Infrastruktura pro zájmové, neofrmální a celoživotní vzdělávání),
- pracovníci a dobrovolní pracovníci organizací působících v oblasti neformálního a zájmového vzdělávání dětí a mládeže (relevantní pro aktivitu Infrastruktura pro zájmové, neformální a celoživotní vzdělávání),
- dospělí v dalším vzdělávání (relevantní pro aktivitu Infrastruktura pro zájmové, neformální a celoživotní vzdělávání).</t>
    </r>
  </si>
  <si>
    <r>
      <t>Projekt je v souladu s Dlouhodobým záměrem vzdělávání a rozvoje vzdělávací soustavy ČR na obd</t>
    </r>
    <r>
      <rPr>
        <b/>
        <sz val="12"/>
        <rFont val="Calibri"/>
        <family val="2"/>
        <charset val="238"/>
        <scheme val="minor"/>
      </rPr>
      <t>obí 2019 - 2023</t>
    </r>
    <r>
      <rPr>
        <b/>
        <sz val="12"/>
        <color theme="1"/>
        <rFont val="Calibri"/>
        <family val="2"/>
        <charset val="238"/>
        <scheme val="minor"/>
      </rPr>
      <t>.</t>
    </r>
  </si>
  <si>
    <r>
      <t>Žádost o podporu, Studie proveditelnosti, Dlouhodobý záměr vzdělávání a rozvoje vzdělávací soustavy ČR na obdob</t>
    </r>
    <r>
      <rPr>
        <sz val="11"/>
        <rFont val="Calibri"/>
        <family val="2"/>
        <charset val="238"/>
        <scheme val="minor"/>
      </rPr>
      <t>í  2019 - 2023</t>
    </r>
    <r>
      <rPr>
        <sz val="11"/>
        <color theme="1"/>
        <rFont val="Calibri"/>
        <family val="2"/>
        <charset val="238"/>
        <scheme val="minor"/>
      </rPr>
      <t xml:space="preserve"> pro předškolní vzdělávání</t>
    </r>
  </si>
  <si>
    <r>
      <rPr>
        <b/>
        <sz val="10"/>
        <color theme="1"/>
        <rFont val="Calibri"/>
        <family val="2"/>
        <charset val="238"/>
        <scheme val="minor"/>
      </rPr>
      <t>ANO</t>
    </r>
    <r>
      <rPr>
        <sz val="10"/>
        <color theme="1"/>
        <rFont val="Calibri"/>
        <family val="2"/>
        <charset val="238"/>
        <scheme val="minor"/>
      </rPr>
      <t xml:space="preserve"> – Projekt je v souladu s Dlouhodobým záměrem vzdělávání a rozvoje vzdělávací soustavy ČR na obdo</t>
    </r>
    <r>
      <rPr>
        <sz val="10"/>
        <rFont val="Calibri"/>
        <family val="2"/>
        <charset val="238"/>
        <scheme val="minor"/>
      </rPr>
      <t>bí 2019 - 2023</t>
    </r>
    <r>
      <rPr>
        <sz val="10"/>
        <color theme="1"/>
        <rFont val="Calibri"/>
        <family val="2"/>
        <charset val="238"/>
        <scheme val="minor"/>
      </rPr>
      <t xml:space="preserve">.
</t>
    </r>
    <r>
      <rPr>
        <b/>
        <sz val="10"/>
        <color theme="1"/>
        <rFont val="Calibri"/>
        <family val="2"/>
        <charset val="238"/>
        <scheme val="minor"/>
      </rPr>
      <t>NE</t>
    </r>
    <r>
      <rPr>
        <sz val="10"/>
        <color theme="1"/>
        <rFont val="Calibri"/>
        <family val="2"/>
        <charset val="238"/>
        <scheme val="minor"/>
      </rPr>
      <t xml:space="preserve"> – Projekt není v souladu s Dlouhodobým záměrem vzdělávání a rozvoje vzdělávací soustavy ČR na obdob</t>
    </r>
    <r>
      <rPr>
        <sz val="10"/>
        <rFont val="Calibri"/>
        <family val="2"/>
        <charset val="238"/>
        <scheme val="minor"/>
      </rPr>
      <t>í 2019 - 2023.</t>
    </r>
    <r>
      <rPr>
        <sz val="10"/>
        <color theme="1"/>
        <rFont val="Calibri"/>
        <family val="2"/>
        <charset val="238"/>
        <scheme val="minor"/>
      </rPr>
      <t xml:space="preserve">
</t>
    </r>
    <r>
      <rPr>
        <b/>
        <sz val="10"/>
        <color theme="1"/>
        <rFont val="Calibri"/>
        <family val="2"/>
        <charset val="238"/>
        <scheme val="minor"/>
      </rPr>
      <t>NERELEVANTNÍ</t>
    </r>
    <r>
      <rPr>
        <sz val="10"/>
        <color theme="1"/>
        <rFont val="Calibri"/>
        <family val="2"/>
        <charset val="238"/>
        <scheme val="minor"/>
      </rPr>
      <t xml:space="preserve"> – Projekt je zaměřen na zařízení péče o děti do 3 let nebo není zaměřen na aktivitu Infrastruktura pro předškolní vzdělávání.
</t>
    </r>
  </si>
  <si>
    <r>
      <t xml:space="preserve">Je ve Studii proveditelnosti uvedena vazba alespoň na jednu kapitolu (záměr/opatření) z Dlouhodobého záměru vzdělávání a rozvoje vzdělávací soustavy ČR na období 2019–2023 pro předškolní vzdělávání vč. popisu, jak je daná problematika v projektu řešena?
</t>
    </r>
    <r>
      <rPr>
        <u/>
        <sz val="11"/>
        <rFont val="Calibri"/>
        <family val="2"/>
        <charset val="238"/>
        <scheme val="minor"/>
      </rPr>
      <t>Relevantní opatření Strategie 2019-2023 pro Předškolní vzdělávání:</t>
    </r>
    <r>
      <rPr>
        <sz val="11"/>
        <rFont val="Calibri"/>
        <family val="2"/>
        <charset val="238"/>
        <scheme val="minor"/>
      </rPr>
      <t xml:space="preserve">
• B.1: Společně s MPSV vytvořit efektivní model péče o děti v předškolním věku
• B.2: Zvyšovat podíl dětí zapojených v povinném předškolním vzdělávání
• B.3: Zkvalitňovat předškolní vzdělávání a eliminovat odklady povinné školní docházky
• B.4: Zasazovat se o maximální rozvoj potenciálu všech dětí včetně rozvoje jejich tvořivosti
</t>
    </r>
    <r>
      <rPr>
        <i/>
        <sz val="11"/>
        <rFont val="Calibri"/>
        <family val="2"/>
        <charset val="238"/>
        <scheme val="minor"/>
      </rPr>
      <t xml:space="preserve">Opatření, které žadatel uvede, musí být relevantní vůči aktivitě, která je v projektu řešena. Pokud žadatel neuvede přesný název opatření, ale z jeho samotného popisu bude zřejmé, že se týká předškolního vzdělávání, že souvisí s projektem a po významové stránce odpovídá některému z relevantních opatření v Dlouhodobém záměru vzdělávání, žadatel nebude vyzýván, aby doplnil konkrétní název opatření z Dlouhodobého záměru vzdělávání.    </t>
    </r>
    <r>
      <rPr>
        <sz val="11"/>
        <rFont val="Calibri"/>
        <family val="2"/>
        <charset val="238"/>
        <scheme val="minor"/>
      </rPr>
      <t xml:space="preserve">                                                                                                                   
</t>
    </r>
    <r>
      <rPr>
        <i/>
        <sz val="11"/>
        <rFont val="Calibri"/>
        <family val="2"/>
        <charset val="238"/>
        <scheme val="minor"/>
      </rPr>
      <t>(Pokud je předmětem projektu vybudování zařízení zaměřeného pouze na péči o děti do 3 let, je odpověď NR.)</t>
    </r>
  </si>
  <si>
    <r>
      <t>P</t>
    </r>
    <r>
      <rPr>
        <b/>
        <sz val="12"/>
        <rFont val="Calibri"/>
        <family val="2"/>
        <charset val="238"/>
        <scheme val="minor"/>
      </rPr>
      <t>rojekt je v souladu s Akčním plánem inkluzivního vzdělávání platným v době předložení žádosti o podporu</t>
    </r>
    <r>
      <rPr>
        <b/>
        <sz val="12"/>
        <color theme="1"/>
        <rFont val="Calibri"/>
        <family val="2"/>
        <charset val="238"/>
        <scheme val="minor"/>
      </rPr>
      <t>.</t>
    </r>
  </si>
  <si>
    <r>
      <rPr>
        <b/>
        <sz val="10"/>
        <rFont val="Calibri"/>
        <family val="2"/>
        <charset val="238"/>
        <scheme val="minor"/>
      </rPr>
      <t>ANO</t>
    </r>
    <r>
      <rPr>
        <sz val="10"/>
        <rFont val="Calibri"/>
        <family val="2"/>
        <charset val="238"/>
        <scheme val="minor"/>
      </rPr>
      <t xml:space="preserve"> – Projekt je v souladu s Akčním plánem inkluzivního vzdělávání platným v době předložení žádosti o podporu.</t>
    </r>
    <r>
      <rPr>
        <sz val="10"/>
        <color theme="1"/>
        <rFont val="Calibri"/>
        <family val="2"/>
        <charset val="238"/>
        <scheme val="minor"/>
      </rPr>
      <t xml:space="preserve">
</t>
    </r>
    <r>
      <rPr>
        <b/>
        <sz val="10"/>
        <color theme="1"/>
        <rFont val="Calibri"/>
        <family val="2"/>
        <charset val="238"/>
        <scheme val="minor"/>
      </rPr>
      <t xml:space="preserve">NE </t>
    </r>
    <r>
      <rPr>
        <sz val="10"/>
        <color theme="1"/>
        <rFont val="Calibri"/>
        <family val="2"/>
        <charset val="238"/>
        <scheme val="minor"/>
      </rPr>
      <t xml:space="preserve">– Projekt není v souladu s Akčním plánem inkluzivního vzdělávání </t>
    </r>
    <r>
      <rPr>
        <sz val="10"/>
        <rFont val="Calibri"/>
        <family val="2"/>
        <charset val="238"/>
        <scheme val="minor"/>
      </rPr>
      <t>platným v době předložení žádosti o podporu.</t>
    </r>
    <r>
      <rPr>
        <sz val="10"/>
        <color theme="1"/>
        <rFont val="Calibri"/>
        <family val="2"/>
        <charset val="238"/>
        <scheme val="minor"/>
      </rPr>
      <t xml:space="preserve">
</t>
    </r>
    <r>
      <rPr>
        <b/>
        <sz val="10"/>
        <color theme="1"/>
        <rFont val="Calibri"/>
        <family val="2"/>
        <charset val="238"/>
        <scheme val="minor"/>
      </rPr>
      <t>NERELEVANTNÍ</t>
    </r>
    <r>
      <rPr>
        <sz val="10"/>
        <color theme="1"/>
        <rFont val="Calibri"/>
        <family val="2"/>
        <charset val="238"/>
        <scheme val="minor"/>
      </rPr>
      <t xml:space="preserve"> – Projekt je zaměřen na zařízení péče o děti do 3 let nebo není zaměřen na aktivitu Infrastruktura pro předškolní vzdělávání.</t>
    </r>
  </si>
  <si>
    <r>
      <t xml:space="preserve">Žádost o podporu, Studie proveditelnosti, Akční plán </t>
    </r>
    <r>
      <rPr>
        <sz val="11"/>
        <rFont val="Calibri"/>
        <family val="2"/>
        <charset val="238"/>
        <scheme val="minor"/>
      </rPr>
      <t>inkluzivního vzdělávání platný v době předložení žádosti o podporu</t>
    </r>
  </si>
  <si>
    <r>
      <t xml:space="preserve">Je ve Studii proveditelnosti uvedena vazba alespoň na jednu kapitolu (záměr/opatření) z Akčního plánu inkluzivního vzdělávání platného v době předložení žádosti o podporu, tzn. z Akčního plánu inkluzivního vzdělávání na období 2019-2020, vč. popisu, jak je daná problematika v projektu řešena?
</t>
    </r>
    <r>
      <rPr>
        <u/>
        <sz val="10"/>
        <rFont val="Calibri"/>
        <family val="2"/>
        <charset val="238"/>
        <scheme val="minor"/>
      </rPr>
      <t>Relevantní opatření z Akčního plánu inkluzivního vzdělávání na období 2019-2020 pro Předškolní vzdělávání:</t>
    </r>
    <r>
      <rPr>
        <sz val="10"/>
        <rFont val="Calibri"/>
        <family val="2"/>
        <charset val="238"/>
        <scheme val="minor"/>
      </rPr>
      <t xml:space="preserve">
• Dílčí strategie 2: Podpora škol a pedagogů – podporovat inkluzivní vzdělávání v místě a ve školách
• Případně jiná aktivita definovaná v Akčním plánu inkluzivního vzdělávání na období 2019-2020 </t>
    </r>
    <r>
      <rPr>
        <i/>
        <sz val="10"/>
        <rFont val="Calibri"/>
        <family val="2"/>
        <charset val="238"/>
        <scheme val="minor"/>
      </rPr>
      <t xml:space="preserve">
(Pokud je předmětem projektu vybudování zařízení zaměřeného pouze na péči o děti do 3 let, je odpověď NR.)</t>
    </r>
    <r>
      <rPr>
        <i/>
        <strike/>
        <sz val="10"/>
        <rFont val="Calibri"/>
        <family val="2"/>
        <charset val="238"/>
        <scheme val="minor"/>
      </rPr>
      <t xml:space="preserve">
</t>
    </r>
    <r>
      <rPr>
        <strike/>
        <sz val="10"/>
        <rFont val="Calibri"/>
        <family val="2"/>
        <charset val="238"/>
        <scheme val="minor"/>
      </rPr>
      <t xml:space="preserve">
</t>
    </r>
  </si>
  <si>
    <r>
      <t>Je kapacita uvedená v Rejstříku škol a školských zařízení nebo v Evidenci dětských skupin (</t>
    </r>
    <r>
      <rPr>
        <sz val="10"/>
        <rFont val="Calibri"/>
        <family val="2"/>
        <charset val="238"/>
        <scheme val="minor"/>
      </rPr>
      <t>http://evidence.mpsv.cz/eEDS/index.php</t>
    </r>
    <r>
      <rPr>
        <sz val="10"/>
        <color theme="1"/>
        <rFont val="Calibri"/>
        <family val="2"/>
        <charset val="238"/>
        <scheme val="minor"/>
      </rPr>
      <t xml:space="preserve">) v porovnání s údaji o kapacitě, které žadatel uvedl ve Studii proveditelnosti, naplněna/využita?
</t>
    </r>
    <r>
      <rPr>
        <i/>
        <sz val="10"/>
        <color theme="1"/>
        <rFont val="Calibri"/>
        <family val="2"/>
        <charset val="238"/>
        <scheme val="minor"/>
      </rPr>
      <t>Pokud žadatel nemá povinnost dokládat Výpis z Rejstříku škol a školských zařízení nebo pokud se nejedná o registrovanou dětskou skupinu, odpověď je NR.</t>
    </r>
    <r>
      <rPr>
        <sz val="10"/>
        <color theme="1"/>
        <rFont val="Calibri"/>
        <family val="2"/>
        <charset val="238"/>
        <scheme val="minor"/>
      </rPr>
      <t xml:space="preserve">
</t>
    </r>
  </si>
  <si>
    <r>
      <t xml:space="preserve">Nebyla jakákoliv podporovaná aktivita řešená v posuzovaném projektu vybrána k financování (ve smyslu vydání závazného právního aktu) či již profinancováná z prostředků Národního fondu pro podporu MŠ a ZŠ („Fond rozvoje kapacit základních a mateřských škol“)? </t>
    </r>
    <r>
      <rPr>
        <sz val="10"/>
        <rFont val="Calibri"/>
        <family val="2"/>
        <charset val="238"/>
        <scheme val="minor"/>
      </rPr>
      <t xml:space="preserve">
</t>
    </r>
    <r>
      <rPr>
        <i/>
        <sz val="10"/>
        <rFont val="Calibri"/>
        <family val="2"/>
        <charset val="238"/>
        <scheme val="minor"/>
      </rPr>
      <t/>
    </r>
  </si>
  <si>
    <r>
      <rPr>
        <b/>
        <sz val="11"/>
        <color theme="1"/>
        <rFont val="Calibri"/>
        <family val="2"/>
        <charset val="238"/>
        <scheme val="minor"/>
      </rPr>
      <t>ANO</t>
    </r>
    <r>
      <rPr>
        <sz val="11"/>
        <color theme="1"/>
        <rFont val="Calibri"/>
        <family val="2"/>
        <charset val="238"/>
        <scheme val="minor"/>
      </rPr>
      <t xml:space="preserve"> – Projekt není zaměřen na výstavbu </t>
    </r>
    <r>
      <rPr>
        <sz val="11"/>
        <rFont val="Calibri"/>
        <family val="2"/>
        <charset val="238"/>
        <scheme val="minor"/>
      </rPr>
      <t xml:space="preserve"> nové školy.
</t>
    </r>
    <r>
      <rPr>
        <b/>
        <sz val="11"/>
        <rFont val="Calibri"/>
        <family val="2"/>
        <charset val="238"/>
        <scheme val="minor"/>
      </rPr>
      <t>NE</t>
    </r>
    <r>
      <rPr>
        <sz val="11"/>
        <rFont val="Calibri"/>
        <family val="2"/>
        <charset val="238"/>
        <scheme val="minor"/>
      </rPr>
      <t xml:space="preserve"> – Projekt je zaměřen na výstavbu</t>
    </r>
    <r>
      <rPr>
        <sz val="11"/>
        <color theme="1"/>
        <rFont val="Calibri"/>
        <family val="2"/>
        <charset val="238"/>
        <scheme val="minor"/>
      </rPr>
      <t xml:space="preserve"> nové školy.
</t>
    </r>
    <r>
      <rPr>
        <b/>
        <sz val="11"/>
        <color theme="1"/>
        <rFont val="Calibri"/>
        <family val="2"/>
        <charset val="238"/>
        <scheme val="minor"/>
      </rPr>
      <t>NERELEVANTNÍ</t>
    </r>
    <r>
      <rPr>
        <sz val="11"/>
        <color theme="1"/>
        <rFont val="Calibri"/>
        <family val="2"/>
        <charset val="238"/>
        <scheme val="minor"/>
      </rPr>
      <t xml:space="preserve"> – Projekt není zaměřen na aktivitu Infrastruktura základních škol.</t>
    </r>
  </si>
  <si>
    <r>
      <t>Projekt je v souladu s Dlouhodobým záměrem vzdělávání a rozvoje vzdělávací soustavy ČR na obdob</t>
    </r>
    <r>
      <rPr>
        <b/>
        <sz val="12"/>
        <rFont val="Calibri"/>
        <family val="2"/>
        <charset val="238"/>
        <scheme val="minor"/>
      </rPr>
      <t>í 2019 - 2023</t>
    </r>
    <r>
      <rPr>
        <b/>
        <sz val="12"/>
        <color theme="1"/>
        <rFont val="Calibri"/>
        <family val="2"/>
        <charset val="238"/>
        <scheme val="minor"/>
      </rPr>
      <t>.</t>
    </r>
  </si>
  <si>
    <r>
      <t xml:space="preserve">Žádost o podporu, Studie proveditelnosti, Dlouhodobý záměr vzdělávání a rozvoje vzdělávací soustavy ČR na období </t>
    </r>
    <r>
      <rPr>
        <sz val="11"/>
        <rFont val="Calibri"/>
        <family val="2"/>
        <charset val="238"/>
        <scheme val="minor"/>
      </rPr>
      <t>2019 - 2023</t>
    </r>
    <r>
      <rPr>
        <sz val="11"/>
        <color theme="1"/>
        <rFont val="Calibri"/>
        <family val="2"/>
        <charset val="238"/>
        <scheme val="minor"/>
      </rPr>
      <t xml:space="preserve"> pro základní vzdělávání</t>
    </r>
  </si>
  <si>
    <r>
      <rPr>
        <b/>
        <sz val="11"/>
        <color theme="1"/>
        <rFont val="Calibri"/>
        <family val="2"/>
        <charset val="238"/>
        <scheme val="minor"/>
      </rPr>
      <t>ANO</t>
    </r>
    <r>
      <rPr>
        <sz val="11"/>
        <color theme="1"/>
        <rFont val="Calibri"/>
        <family val="2"/>
        <charset val="238"/>
        <scheme val="minor"/>
      </rPr>
      <t xml:space="preserve"> – Projekt je v souladu s Dlouhodobým záměrem vzdělávání a rozvoje vzdělávací soustavy ČR na o</t>
    </r>
    <r>
      <rPr>
        <sz val="11"/>
        <rFont val="Calibri"/>
        <family val="2"/>
        <charset val="238"/>
        <scheme val="minor"/>
      </rPr>
      <t>bdobí 2019 - 2023</t>
    </r>
    <r>
      <rPr>
        <sz val="11"/>
        <color theme="1"/>
        <rFont val="Calibri"/>
        <family val="2"/>
        <charset val="238"/>
        <scheme val="minor"/>
      </rPr>
      <t xml:space="preserve">.
</t>
    </r>
    <r>
      <rPr>
        <b/>
        <sz val="11"/>
        <color theme="1"/>
        <rFont val="Calibri"/>
        <family val="2"/>
        <charset val="238"/>
        <scheme val="minor"/>
      </rPr>
      <t>NE</t>
    </r>
    <r>
      <rPr>
        <sz val="11"/>
        <color theme="1"/>
        <rFont val="Calibri"/>
        <family val="2"/>
        <charset val="238"/>
        <scheme val="minor"/>
      </rPr>
      <t xml:space="preserve"> – Projekt není v souladu s Dlouhodobým záměrem vzdělávání a rozvoje vzdělávací soustavy ČR na obdob</t>
    </r>
    <r>
      <rPr>
        <sz val="11"/>
        <rFont val="Calibri"/>
        <family val="2"/>
        <charset val="238"/>
        <scheme val="minor"/>
      </rPr>
      <t>í 2019 - 2023</t>
    </r>
    <r>
      <rPr>
        <sz val="11"/>
        <color theme="1"/>
        <rFont val="Calibri"/>
        <family val="2"/>
        <charset val="238"/>
        <scheme val="minor"/>
      </rPr>
      <t xml:space="preserve">.
</t>
    </r>
    <r>
      <rPr>
        <b/>
        <sz val="11"/>
        <color theme="1"/>
        <rFont val="Calibri"/>
        <family val="2"/>
        <charset val="238"/>
        <scheme val="minor"/>
      </rPr>
      <t>NERELEVANTNÍ</t>
    </r>
    <r>
      <rPr>
        <sz val="11"/>
        <color theme="1"/>
        <rFont val="Calibri"/>
        <family val="2"/>
        <charset val="238"/>
        <scheme val="minor"/>
      </rPr>
      <t xml:space="preserve"> –- Projekt není zaměřen na aktivitu Infrastruktura základních škol.</t>
    </r>
  </si>
  <si>
    <r>
      <rPr>
        <sz val="11"/>
        <rFont val="Calibri"/>
        <family val="2"/>
        <charset val="238"/>
        <scheme val="minor"/>
      </rPr>
      <t>Je ve Studii proveditelnosti uvedena vazba alespoň na jednu kapitolu (záměr/opatření) z Dlouhodobého záměru vzdělávání a rozvoje vzdělávací soustavy ČR na období 2019–2023 pro základní vzdělávání vč. popisu, jak je daná problematika v projektu řešena?</t>
    </r>
    <r>
      <rPr>
        <i/>
        <sz val="11"/>
        <rFont val="Calibri"/>
        <family val="2"/>
        <charset val="238"/>
        <scheme val="minor"/>
      </rPr>
      <t xml:space="preserve">
Žadatel může uvést jakékoliv opatření ze Strategie pod body C.1, C.2 a C.3. Lze akceptovat i odkaz na relevantní opatření pod bodem G: Rovné příležitosti ve vzdělávání, poradenství, vzdělávání dětí, žáků a studentů se speciálními vzdělávacími potřebami. Opatření, které žadatel uvede, musí být relevantní vůči aktivitě, která je v projektu řešena. Pokud žadatel neuvede přesný název opatření, ale z jeho samotného popisu bude zřejmé, že se týká základního školství, že souvisí s projektem, a po významové stránce odpovídá některému z relevantních opatření v Dlouhodobém záměru vzdělávání, žadatel nebude vyzýván, aby doplnil konkrétní název opatření z Dlouhodobého záměru vzdělávání.  </t>
    </r>
    <r>
      <rPr>
        <i/>
        <sz val="11"/>
        <color rgb="FFFF0000"/>
        <rFont val="Calibri"/>
        <family val="2"/>
        <charset val="238"/>
        <scheme val="minor"/>
      </rPr>
      <t xml:space="preserve">
</t>
    </r>
  </si>
  <si>
    <r>
      <t xml:space="preserve">Je ve Studii proveditelnosti popsáno, že podporovaná infrastruktura není určena pouze pro marginalizované skupiny, jako jsou  romské děti a žáci a další děti a žáci s potřebou podpůrných opatření (se zdravotním postižením, zdravotním znevýhodněním a sociálním znevýhodněním)?
</t>
    </r>
    <r>
      <rPr>
        <i/>
        <sz val="10"/>
        <rFont val="Calibri"/>
        <family val="2"/>
        <charset val="238"/>
        <scheme val="minor"/>
      </rPr>
      <t>Hodnotitel danou skutečnost posoudí podle popisu kritérií pro příjem žáků do zařízení, v rámci kterých má žadatel prokázat nediskriminační a nesegregační přístup k marginalizovaným skupinám, a dále dle posouzení samotného zaměření projektu, uvedení cílových skupin v projektu a využití výstupů projektu.</t>
    </r>
  </si>
  <si>
    <r>
      <rPr>
        <b/>
        <sz val="10"/>
        <color theme="1"/>
        <rFont val="Calibri"/>
        <family val="2"/>
        <charset val="238"/>
        <scheme val="minor"/>
      </rPr>
      <t>ANO</t>
    </r>
    <r>
      <rPr>
        <sz val="10"/>
        <color theme="1"/>
        <rFont val="Calibri"/>
        <family val="2"/>
        <charset val="238"/>
        <scheme val="minor"/>
      </rPr>
      <t xml:space="preserve"> – Žádost o podporu je podána v předepsané formě a obsahově splňuje všechny náležitosti.
  </t>
    </r>
    <r>
      <rPr>
        <b/>
        <sz val="10"/>
        <color theme="1"/>
        <rFont val="Calibri"/>
        <family val="2"/>
        <charset val="238"/>
        <scheme val="minor"/>
      </rPr>
      <t>NE</t>
    </r>
    <r>
      <rPr>
        <sz val="10"/>
        <color theme="1"/>
        <rFont val="Calibri"/>
        <family val="2"/>
        <charset val="238"/>
        <scheme val="minor"/>
      </rPr>
      <t xml:space="preserve"> –  Žádost o podporu není podána v předepsané formě nebo obsahově nesplňuje všechny náležitosti.
</t>
    </r>
  </si>
  <si>
    <r>
      <rPr>
        <b/>
        <sz val="10"/>
        <rFont val="Calibri"/>
        <family val="2"/>
        <charset val="238"/>
        <scheme val="minor"/>
      </rPr>
      <t>ANO</t>
    </r>
    <r>
      <rPr>
        <sz val="10"/>
        <rFont val="Calibri"/>
        <family val="2"/>
        <charset val="238"/>
        <scheme val="minor"/>
      </rPr>
      <t xml:space="preserve"> – Žadatel - statutární zástupci nebo osoba pověřená doložili čestné prohlášení (dotační podvod, poškozování zájmů EU).
    </t>
    </r>
    <r>
      <rPr>
        <b/>
        <sz val="10"/>
        <rFont val="Calibri"/>
        <family val="2"/>
        <charset val="238"/>
        <scheme val="minor"/>
      </rPr>
      <t>NE</t>
    </r>
    <r>
      <rPr>
        <sz val="10"/>
        <rFont val="Calibri"/>
        <family val="2"/>
        <charset val="238"/>
        <scheme val="minor"/>
      </rPr>
      <t xml:space="preserve"> –  Žadatel nedoložil čestné prohlášení.</t>
    </r>
  </si>
  <si>
    <t>Název výzvy MAS:  „MAS Rokytná – IROP – INVESTICE DO KAPACIT A KVALITY ŠKOL A ŠKOLEK II.“</t>
  </si>
  <si>
    <t>Číslo výzvy MAS: 3</t>
  </si>
  <si>
    <r>
      <t>Specifická pravidla (</t>
    </r>
    <r>
      <rPr>
        <i/>
        <sz val="11"/>
        <color theme="1"/>
        <rFont val="Calibri"/>
        <family val="2"/>
        <charset val="238"/>
        <scheme val="minor"/>
      </rPr>
      <t>verze, platnost)</t>
    </r>
    <r>
      <rPr>
        <sz val="11"/>
        <color theme="1"/>
        <rFont val="Calibri"/>
        <family val="2"/>
        <charset val="238"/>
        <scheme val="minor"/>
      </rPr>
      <t xml:space="preserve">: </t>
    </r>
    <r>
      <rPr>
        <b/>
        <sz val="11"/>
        <rFont val="Calibri"/>
        <family val="2"/>
        <charset val="238"/>
        <scheme val="minor"/>
      </rPr>
      <t>verze 1.4, platnost 17. 9. 2020</t>
    </r>
  </si>
  <si>
    <r>
      <t xml:space="preserve">Je zahájení a ukončení realizace projektu v rozmezí mezi </t>
    </r>
    <r>
      <rPr>
        <sz val="12"/>
        <rFont val="Calibri"/>
        <family val="2"/>
        <charset val="238"/>
        <scheme val="minor"/>
      </rPr>
      <t xml:space="preserve"> </t>
    </r>
    <r>
      <rPr>
        <b/>
        <sz val="10"/>
        <rFont val="Calibri"/>
        <family val="2"/>
        <charset val="238"/>
        <scheme val="minor"/>
      </rPr>
      <t xml:space="preserve">01. 01. 2014 </t>
    </r>
    <r>
      <rPr>
        <sz val="10"/>
        <rFont val="Calibri"/>
        <family val="2"/>
        <charset val="238"/>
        <scheme val="minor"/>
      </rPr>
      <t xml:space="preserve">a  </t>
    </r>
    <r>
      <rPr>
        <b/>
        <sz val="10"/>
        <rFont val="Calibri"/>
        <family val="2"/>
        <charset val="238"/>
        <scheme val="minor"/>
      </rPr>
      <t>30. 06. 2023</t>
    </r>
    <r>
      <rPr>
        <sz val="10"/>
        <rFont val="Calibri"/>
        <family val="2"/>
        <charset val="238"/>
        <scheme val="minor"/>
      </rPr>
      <t xml:space="preserve"> (</t>
    </r>
    <r>
      <rPr>
        <sz val="10"/>
        <color theme="1"/>
        <rFont val="Calibri"/>
        <family val="2"/>
        <charset val="238"/>
        <scheme val="minor"/>
      </rPr>
      <t>záložka Harmonogram)?</t>
    </r>
  </si>
  <si>
    <r>
      <t xml:space="preserve">Jsou celkové způsobilé výdaje projektu maximálně  </t>
    </r>
    <r>
      <rPr>
        <b/>
        <sz val="10"/>
        <rFont val="Calibri"/>
        <family val="2"/>
        <charset val="238"/>
        <scheme val="minor"/>
      </rPr>
      <t>17.000.000</t>
    </r>
    <r>
      <rPr>
        <b/>
        <sz val="16"/>
        <color rgb="FFFF0000"/>
        <rFont val="Calibri"/>
        <family val="2"/>
        <charset val="238"/>
        <scheme val="minor"/>
      </rPr>
      <t xml:space="preserve"> </t>
    </r>
    <r>
      <rPr>
        <sz val="10"/>
        <rFont val="Calibri"/>
        <family val="2"/>
        <charset val="238"/>
        <scheme val="minor"/>
      </rPr>
      <t xml:space="preserve">Kč?
</t>
    </r>
    <r>
      <rPr>
        <i/>
        <sz val="10"/>
        <color theme="1"/>
        <rFont val="Calibri"/>
        <family val="2"/>
        <charset val="238"/>
        <scheme val="minor"/>
      </rPr>
      <t>(Pokud maximální hranice celkových způsobilých výdajů není stanovena, je odpověď NR)</t>
    </r>
  </si>
  <si>
    <r>
      <t xml:space="preserve">Jsou celkové způsobilé výdaje projektu minimálně  </t>
    </r>
    <r>
      <rPr>
        <b/>
        <sz val="10"/>
        <rFont val="Calibri"/>
        <family val="2"/>
        <charset val="238"/>
        <scheme val="minor"/>
      </rPr>
      <t>200.000</t>
    </r>
    <r>
      <rPr>
        <sz val="10"/>
        <rFont val="Calibri"/>
        <family val="2"/>
        <charset val="238"/>
        <scheme val="minor"/>
      </rPr>
      <t xml:space="preserve"> Kč?
</t>
    </r>
    <r>
      <rPr>
        <i/>
        <sz val="10"/>
        <color theme="1"/>
        <rFont val="Calibri"/>
        <family val="2"/>
        <charset val="238"/>
        <scheme val="minor"/>
      </rPr>
      <t>(Pokud minimální hranice celkových způsobilých výdajů není stanovena, je odpověď NR)</t>
    </r>
  </si>
  <si>
    <r>
      <rPr>
        <b/>
        <sz val="10"/>
        <color theme="1"/>
        <rFont val="Calibri"/>
        <family val="2"/>
        <charset val="238"/>
        <scheme val="minor"/>
      </rPr>
      <t>ANO</t>
    </r>
    <r>
      <rPr>
        <sz val="10"/>
        <color theme="1"/>
        <rFont val="Calibri"/>
        <family val="2"/>
        <charset val="238"/>
        <scheme val="minor"/>
      </rPr>
      <t xml:space="preserve"> – Projekt je v souladu se schválenou strategií - Strategie komunitně vedeného rozvoje území </t>
    </r>
    <r>
      <rPr>
        <b/>
        <sz val="10"/>
        <rFont val="Calibri"/>
        <family val="2"/>
        <charset val="238"/>
        <scheme val="minor"/>
      </rPr>
      <t>MAS Rokytná pro období 2014 - 2020.</t>
    </r>
    <r>
      <rPr>
        <sz val="10"/>
        <color theme="1"/>
        <rFont val="Calibri"/>
        <family val="2"/>
        <charset val="238"/>
        <scheme val="minor"/>
      </rPr>
      <t xml:space="preserve">
</t>
    </r>
    <r>
      <rPr>
        <b/>
        <sz val="10"/>
        <color theme="1"/>
        <rFont val="Calibri"/>
        <family val="2"/>
        <charset val="238"/>
        <scheme val="minor"/>
      </rPr>
      <t>NE</t>
    </r>
    <r>
      <rPr>
        <sz val="10"/>
        <color theme="1"/>
        <rFont val="Calibri"/>
        <family val="2"/>
        <charset val="238"/>
        <scheme val="minor"/>
      </rPr>
      <t xml:space="preserve"> – Projekt není v souladu se schválenou strategií - Strategie komunitně vedeného rozvoje území </t>
    </r>
    <r>
      <rPr>
        <sz val="10"/>
        <rFont val="Calibri"/>
        <family val="2"/>
        <charset val="238"/>
        <scheme val="minor"/>
      </rPr>
      <t xml:space="preserve">MAS </t>
    </r>
    <r>
      <rPr>
        <b/>
        <sz val="10"/>
        <rFont val="Calibri"/>
        <family val="2"/>
        <charset val="238"/>
        <scheme val="minor"/>
      </rPr>
      <t>Rokytná pro období 2014 - 2020</t>
    </r>
    <r>
      <rPr>
        <sz val="10"/>
        <rFont val="Calibri"/>
        <family val="2"/>
        <charset val="238"/>
        <scheme val="minor"/>
      </rPr>
      <t>.</t>
    </r>
  </si>
  <si>
    <r>
      <t xml:space="preserve">Číslo výzvy ŘO: </t>
    </r>
    <r>
      <rPr>
        <b/>
        <sz val="11"/>
        <color theme="1"/>
        <rFont val="Calibri"/>
        <family val="2"/>
        <charset val="238"/>
        <scheme val="minor"/>
      </rPr>
      <t>68</t>
    </r>
  </si>
  <si>
    <r>
      <t xml:space="preserve">Kontrolní list pro hodnocení formálních náležitostí a přijatelnosti žádosti o podporu v opatření č. </t>
    </r>
    <r>
      <rPr>
        <b/>
        <sz val="16"/>
        <rFont val="Calibri"/>
        <family val="2"/>
        <charset val="238"/>
        <scheme val="minor"/>
      </rPr>
      <t xml:space="preserve"> 6.1.1.A. Investice do kapacit a kvality škol a školek</t>
    </r>
    <r>
      <rPr>
        <i/>
        <sz val="16"/>
        <color rgb="FFFF0000"/>
        <rFont val="Calibri"/>
        <family val="2"/>
        <charset val="238"/>
        <scheme val="minor"/>
      </rPr>
      <t xml:space="preserve"> 
</t>
    </r>
    <r>
      <rPr>
        <b/>
        <sz val="16"/>
        <rFont val="Calibri"/>
        <family val="2"/>
        <charset val="238"/>
        <scheme val="minor"/>
      </rPr>
      <t>Integrované strategie MAS Rokytná, o.p.s.</t>
    </r>
  </si>
  <si>
    <r>
      <t>Je projekt v souladu se schválenou strategií - Strategie komunitně vedeného rozvoje území MAS Rokytná pro období 2014 - 2020</t>
    </r>
    <r>
      <rPr>
        <sz val="10"/>
        <rFont val="Calibri"/>
        <family val="2"/>
        <charset val="238"/>
        <scheme val="minor"/>
      </rPr>
      <t>?</t>
    </r>
  </si>
  <si>
    <r>
      <t>Obecná pravidla (</t>
    </r>
    <r>
      <rPr>
        <i/>
        <sz val="11"/>
        <color theme="1"/>
        <rFont val="Calibri"/>
        <family val="2"/>
        <charset val="238"/>
        <scheme val="minor"/>
      </rPr>
      <t>verze, platnost</t>
    </r>
    <r>
      <rPr>
        <sz val="11"/>
        <color theme="1"/>
        <rFont val="Calibri"/>
        <family val="2"/>
        <charset val="238"/>
        <scheme val="minor"/>
      </rPr>
      <t xml:space="preserve">): </t>
    </r>
    <r>
      <rPr>
        <b/>
        <sz val="11"/>
        <rFont val="Calibri"/>
        <family val="2"/>
        <charset val="238"/>
        <scheme val="minor"/>
      </rPr>
      <t>verze 1.13, platnost od 15.10.2019</t>
    </r>
  </si>
  <si>
    <r>
      <t xml:space="preserve">Je žadatelem (záložka Datová oblast žádosti/Subjety/Typ subjektu-žadatel/příjemce):                
- kraj
</t>
    </r>
    <r>
      <rPr>
        <sz val="10"/>
        <color theme="1"/>
        <rFont val="Calibri"/>
        <family val="2"/>
        <charset val="238"/>
        <scheme val="minor"/>
      </rPr>
      <t>- organizace zřizované  nebo zakládané kraji
- obce
- organizace zřizované nebo zakládané obcemi
- nestátní neziskové organizace
- církve
- církevní organizace
- organizační složky státu
- příspěvkové organizace organizačních složek státu</t>
    </r>
    <r>
      <rPr>
        <sz val="10"/>
        <rFont val="Calibri"/>
        <family val="2"/>
        <charset val="238"/>
        <scheme val="minor"/>
      </rPr>
      <t xml:space="preserve">
- školy a školská zařízení v oblasti základního vzdělávání </t>
    </r>
    <r>
      <rPr>
        <i/>
        <sz val="10"/>
        <color theme="1"/>
        <rFont val="Calibri"/>
        <family val="2"/>
        <charset val="238"/>
        <scheme val="minor"/>
      </rPr>
      <t>(relevantní pro aktivitu Infrastruktura základních škol a Infrastruktura pro zájmové, neformální a celoživotní  vzdělávání)</t>
    </r>
    <r>
      <rPr>
        <sz val="10"/>
        <color theme="1"/>
        <rFont val="Calibri"/>
        <family val="2"/>
        <charset val="238"/>
        <scheme val="minor"/>
      </rPr>
      <t xml:space="preserve">
- další subjekty podílející se na realizaci vzdělávacích aktivit </t>
    </r>
    <r>
      <rPr>
        <i/>
        <sz val="10"/>
        <color theme="1"/>
        <rFont val="Calibri"/>
        <family val="2"/>
        <charset val="238"/>
        <scheme val="minor"/>
      </rPr>
      <t>(relevantní pro aktivitu Infrastruktura základních škol, Infrastruktura středních škol a vyšších odborných škol a Infrastruktura pro zájmové , neformální a celoživotní vzdělávání</t>
    </r>
    <r>
      <rPr>
        <sz val="10"/>
        <color theme="1"/>
        <rFont val="Calibri"/>
        <family val="2"/>
        <charset val="238"/>
        <scheme val="minor"/>
      </rPr>
      <t xml:space="preserve">)
- další subjekty podílející se na realizaci vzdělávacích aktivit v oblasti předškolního vzdělávání a péče o děti </t>
    </r>
    <r>
      <rPr>
        <i/>
        <sz val="10"/>
        <color theme="1"/>
        <rFont val="Calibri"/>
        <family val="2"/>
        <charset val="238"/>
        <scheme val="minor"/>
      </rPr>
      <t>(relevantní pro aktivitu Infrastruktura pro předškolní vzdělávání)</t>
    </r>
    <r>
      <rPr>
        <sz val="10"/>
        <color theme="1"/>
        <rFont val="Calibri"/>
        <family val="2"/>
        <charset val="238"/>
        <scheme val="minor"/>
      </rPr>
      <t xml:space="preserve">
- zařízení péče o děti do 3 let </t>
    </r>
    <r>
      <rPr>
        <i/>
        <sz val="10"/>
        <color theme="1"/>
        <rFont val="Calibri"/>
        <family val="2"/>
        <charset val="238"/>
        <scheme val="minor"/>
      </rPr>
      <t>(relevantní pro aktivitu Infrastruktura pro předškolní vzdělávání)</t>
    </r>
    <r>
      <rPr>
        <sz val="10"/>
        <color theme="1"/>
        <rFont val="Calibri"/>
        <family val="2"/>
        <charset val="238"/>
        <scheme val="minor"/>
      </rPr>
      <t xml:space="preserve">
- školy a školská zařízení  v oblasti předškolního vzdělávání</t>
    </r>
    <r>
      <rPr>
        <i/>
        <sz val="10"/>
        <color theme="1"/>
        <rFont val="Calibri"/>
        <family val="2"/>
        <charset val="238"/>
        <scheme val="minor"/>
      </rPr>
      <t xml:space="preserve"> (relevantní pro aktivitu Infrastruktura pro předškolní vzdělávání a aktivitu Infrastruktura pro zájmové, neformální a celoživotní vzdělávání)</t>
    </r>
    <r>
      <rPr>
        <sz val="10"/>
        <rFont val="Calibri"/>
        <family val="2"/>
        <charset val="238"/>
        <scheme val="minor"/>
      </rPr>
      <t xml:space="preserve">
</t>
    </r>
    <r>
      <rPr>
        <sz val="10"/>
        <rFont val="Calibri"/>
        <family val="2"/>
        <charset val="238"/>
        <scheme val="minor"/>
      </rPr>
      <t xml:space="preserve">
Pozn.: Dalšími subjekty podílejícími se na realizaci vzdělávacích aktivit jsou subjekty:
- které mají zapsané volné živnosti č. 72 ,,mimoškolní výchova a vzdělávání, pořádání kurzů, školení, včetně lektorské činnosti“ nebo č. 79 "Poskytování služeb pro rodinu a domácnost" nebo vázanou živnost "Péče o dítě do tří let věku v denním režimu" </t>
    </r>
    <r>
      <rPr>
        <i/>
        <sz val="10"/>
        <rFont val="Calibri"/>
        <family val="2"/>
        <charset val="238"/>
        <scheme val="minor"/>
      </rPr>
      <t xml:space="preserve">(relevantní pro aktivitu Infrastruktura pro předškolní vzdělávání),
</t>
    </r>
    <r>
      <rPr>
        <sz val="10"/>
        <rFont val="Calibri"/>
        <family val="2"/>
        <charset val="238"/>
        <scheme val="minor"/>
      </rPr>
      <t xml:space="preserve">- které mají zapsanou volnou živnost č. 72 " Mimoškolní výchova a vzdělávání, pořádání kurzů, školení, včetně lektorské činnosti </t>
    </r>
    <r>
      <rPr>
        <i/>
        <sz val="10"/>
        <rFont val="Calibri"/>
        <family val="2"/>
        <charset val="238"/>
        <scheme val="minor"/>
      </rPr>
      <t xml:space="preserve">(relevantní pro aktivity Infrastruktura základních škol a Infrastruktura středních škol a vyšších odborných škol),
</t>
    </r>
    <r>
      <rPr>
        <sz val="10"/>
        <rFont val="Calibri"/>
        <family val="2"/>
        <charset val="238"/>
        <scheme val="minor"/>
      </rPr>
      <t xml:space="preserve">- které mají zapsanou volnou živnost č. 72 "Mimoškolní výchova a vzdělávání, pořádání kurzů, školení , včetně lektorské činnosti" a tzv. autorizované  osoby podle zákona č. 179/2006 Sb., o ověřování a uznávání výsledků dalšího vzdělávání a o změně některých zákonů, ve znění pozdějších předpisů  </t>
    </r>
    <r>
      <rPr>
        <i/>
        <sz val="10"/>
        <rFont val="Calibri"/>
        <family val="2"/>
        <charset val="238"/>
        <scheme val="minor"/>
      </rPr>
      <t xml:space="preserve">(relevantní pro aktivitu Infrastruktura pro zájmové, neformální a celoživotní vzdělávání).
</t>
    </r>
    <r>
      <rPr>
        <sz val="10"/>
        <rFont val="Calibri"/>
        <family val="2"/>
        <charset val="238"/>
        <scheme val="minor"/>
      </rPr>
      <t xml:space="preserve">Pokud jsou tyto subjekty zapsány v Rejstříku škol a školských zařízení, nemusí mít zapsány uvedené živnosti. Školská právnická osoba spadá do kategorie "škola a školská zařízení  v oblasti předškolního vzdělávání", ”škola a školské zařízení v oblasti základního vzdělávání“ a "škola a školská zařízení v oblasti středního vzdělávání a vyšší odborné školy". Nestátní neziskové organizace, církve a církevní organizace musí vykonávat:
-  činnost v oblasti školství </t>
    </r>
    <r>
      <rPr>
        <i/>
        <sz val="10"/>
        <rFont val="Calibri"/>
        <family val="2"/>
        <charset val="238"/>
        <scheme val="minor"/>
      </rPr>
      <t>(relevantní pro všechny aktivity)</t>
    </r>
    <r>
      <rPr>
        <sz val="10"/>
        <rFont val="Calibri"/>
        <family val="2"/>
        <charset val="238"/>
        <scheme val="minor"/>
      </rPr>
      <t xml:space="preserve">,
- nebo v oblasti  práce s dětmi a mládeží </t>
    </r>
    <r>
      <rPr>
        <i/>
        <sz val="10"/>
        <rFont val="Calibri"/>
        <family val="2"/>
        <charset val="238"/>
        <scheme val="minor"/>
      </rPr>
      <t xml:space="preserve">(relevantní pro  aktivity Infrastruktura pro předškolní vzdělávání a Infrastruktura pro zájmové, neformální a celoživotní vzdělávání)
</t>
    </r>
    <r>
      <rPr>
        <sz val="10"/>
        <rFont val="Calibri"/>
        <family val="2"/>
        <charset val="238"/>
        <scheme val="minor"/>
      </rPr>
      <t>- nebo v oblasti vzdělávání, školení a osvěty (</t>
    </r>
    <r>
      <rPr>
        <i/>
        <sz val="10"/>
        <rFont val="Calibri"/>
        <family val="2"/>
        <charset val="238"/>
        <scheme val="minor"/>
      </rPr>
      <t>relevantní pro aktivitu Infrastruktura pro zájmové, neformální a celoživotní vzdělávání)</t>
    </r>
    <r>
      <rPr>
        <sz val="10"/>
        <rFont val="Calibri"/>
        <family val="2"/>
        <charset val="238"/>
        <scheme val="minor"/>
      </rPr>
      <t xml:space="preserve">
 a činnost musí být v zakladatelských dokumentech přesně takto zapsána. Pokud u daného typu žadatele nebude tato podmínka splněna, bude nenapravitelné kritérium vyhodnoceno jako ”Nehodnoceno” a žadatel bude vyzván k doložení splnění požadavku v rámci napravitelného kritéria.             
</t>
    </r>
  </si>
  <si>
    <r>
      <t>• Další přílohy uvedené ve výzvě MAS, které jsou podkladem pro věcné hodnocení na MAS (referenční dokumenty uvedené u kritérií věcného hodnocení).</t>
    </r>
    <r>
      <rPr>
        <i/>
        <sz val="10"/>
        <rFont val="Calibri"/>
        <family val="2"/>
        <charset val="238"/>
        <scheme val="minor"/>
      </rPr>
      <t xml:space="preserve">
</t>
    </r>
  </si>
  <si>
    <r>
      <t>Platnost od</t>
    </r>
    <r>
      <rPr>
        <b/>
        <sz val="14"/>
        <rFont val="Calibri"/>
        <family val="2"/>
        <charset val="238"/>
        <scheme val="minor"/>
      </rPr>
      <t>: 22.12.2020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</si>
</sst>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0\ "/>
    <numFmt numFmtId="165" formatCode="[$-10405]#,##0.00;\-#,##0.00"/>
  </numFmts>
  <fonts count="48" x14ac:knownFonts="1">
    <font>
      <sz val="11"/>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b/>
      <sz val="12"/>
      <color theme="1"/>
      <name val="Calibri"/>
      <family val="2"/>
      <charset val="238"/>
      <scheme val="minor"/>
    </font>
    <font>
      <sz val="10"/>
      <color rgb="FFFF0000"/>
      <name val="Calibri"/>
      <family val="2"/>
      <charset val="238"/>
      <scheme val="minor"/>
    </font>
    <font>
      <b/>
      <sz val="11"/>
      <color theme="1"/>
      <name val="Calibri"/>
      <family val="2"/>
      <charset val="238"/>
      <scheme val="minor"/>
    </font>
    <font>
      <b/>
      <sz val="16"/>
      <color theme="1"/>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b/>
      <sz val="14"/>
      <color theme="1"/>
      <name val="Calibri"/>
      <family val="2"/>
      <charset val="238"/>
      <scheme val="minor"/>
    </font>
    <font>
      <b/>
      <sz val="16"/>
      <name val="Calibri"/>
      <family val="2"/>
      <charset val="238"/>
      <scheme val="minor"/>
    </font>
    <font>
      <i/>
      <sz val="16"/>
      <color rgb="FFFF0000"/>
      <name val="Calibri"/>
      <family val="2"/>
      <charset val="238"/>
      <scheme val="minor"/>
    </font>
    <font>
      <sz val="11"/>
      <color rgb="FFFF0000"/>
      <name val="Calibri"/>
      <family val="2"/>
      <charset val="238"/>
      <scheme val="minor"/>
    </font>
    <font>
      <i/>
      <sz val="11"/>
      <color theme="1"/>
      <name val="Calibri"/>
      <family val="2"/>
      <charset val="238"/>
      <scheme val="minor"/>
    </font>
    <font>
      <sz val="14"/>
      <name val="Calibri"/>
      <family val="2"/>
      <charset val="238"/>
      <scheme val="minor"/>
    </font>
    <font>
      <sz val="11"/>
      <name val="Calibri"/>
      <family val="2"/>
      <charset val="238"/>
      <scheme val="minor"/>
    </font>
    <font>
      <sz val="10"/>
      <name val="Arial"/>
      <family val="2"/>
      <charset val="238"/>
    </font>
    <font>
      <strike/>
      <sz val="10"/>
      <name val="Calibri"/>
      <family val="2"/>
      <charset val="238"/>
      <scheme val="minor"/>
    </font>
    <font>
      <sz val="10"/>
      <color indexed="8"/>
      <name val="Calibri"/>
      <family val="2"/>
      <charset val="238"/>
    </font>
    <font>
      <b/>
      <sz val="10"/>
      <color indexed="8"/>
      <name val="Calibri"/>
      <family val="2"/>
      <charset val="238"/>
    </font>
    <font>
      <sz val="10"/>
      <color theme="1"/>
      <name val="Calibri"/>
      <family val="2"/>
      <charset val="238"/>
    </font>
    <font>
      <sz val="10"/>
      <color indexed="8"/>
      <name val="Calibri"/>
      <family val="2"/>
      <charset val="238"/>
      <scheme val="minor"/>
    </font>
    <font>
      <sz val="11"/>
      <color rgb="FF000000"/>
      <name val="Calibri"/>
      <family val="2"/>
      <scheme val="minor"/>
    </font>
    <font>
      <b/>
      <sz val="10"/>
      <color rgb="FF000000"/>
      <name val="Calibri"/>
      <family val="2"/>
      <charset val="238"/>
      <scheme val="minor"/>
    </font>
    <font>
      <sz val="10"/>
      <color rgb="FF000000"/>
      <name val="Calibri"/>
      <family val="2"/>
      <charset val="238"/>
      <scheme val="minor"/>
    </font>
    <font>
      <i/>
      <sz val="10"/>
      <color rgb="FFFF0000"/>
      <name val="Calibri"/>
      <family val="2"/>
      <charset val="238"/>
      <scheme val="minor"/>
    </font>
    <font>
      <strike/>
      <sz val="10"/>
      <color rgb="FFFF0000"/>
      <name val="Calibri"/>
      <family val="2"/>
      <charset val="238"/>
      <scheme val="minor"/>
    </font>
    <font>
      <i/>
      <u/>
      <sz val="10"/>
      <name val="Calibri"/>
      <family val="2"/>
      <charset val="238"/>
      <scheme val="minor"/>
    </font>
    <font>
      <b/>
      <sz val="12"/>
      <name val="Calibri"/>
      <family val="2"/>
      <charset val="238"/>
      <scheme val="minor"/>
    </font>
    <font>
      <b/>
      <sz val="16"/>
      <color rgb="FFFF0000"/>
      <name val="Calibri"/>
      <family val="2"/>
      <charset val="238"/>
      <scheme val="minor"/>
    </font>
    <font>
      <b/>
      <i/>
      <sz val="12"/>
      <color theme="1"/>
      <name val="Calibri"/>
      <family val="2"/>
      <charset val="238"/>
      <scheme val="minor"/>
    </font>
    <font>
      <b/>
      <i/>
      <sz val="11"/>
      <color theme="1"/>
      <name val="Calibri"/>
      <family val="2"/>
      <charset val="238"/>
      <scheme val="minor"/>
    </font>
    <font>
      <sz val="12"/>
      <color theme="1"/>
      <name val="Calibri"/>
      <family val="2"/>
      <charset val="238"/>
      <scheme val="minor"/>
    </font>
    <font>
      <b/>
      <u/>
      <sz val="12"/>
      <color theme="1"/>
      <name val="Calibri"/>
      <family val="2"/>
      <charset val="238"/>
      <scheme val="minor"/>
    </font>
    <font>
      <b/>
      <sz val="11"/>
      <name val="Calibri"/>
      <family val="2"/>
      <charset val="238"/>
      <scheme val="minor"/>
    </font>
    <font>
      <i/>
      <strike/>
      <sz val="10"/>
      <color rgb="FFFF0000"/>
      <name val="Calibri"/>
      <family val="2"/>
      <charset val="238"/>
      <scheme val="minor"/>
    </font>
    <font>
      <i/>
      <sz val="11"/>
      <color rgb="FFFF0000"/>
      <name val="Calibri"/>
      <family val="2"/>
      <charset val="238"/>
      <scheme val="minor"/>
    </font>
    <font>
      <b/>
      <sz val="10"/>
      <color indexed="8"/>
      <name val="Calibri"/>
      <family val="2"/>
      <charset val="238"/>
      <scheme val="minor"/>
    </font>
    <font>
      <b/>
      <sz val="10"/>
      <name val="Arial"/>
      <family val="2"/>
      <charset val="238"/>
    </font>
    <font>
      <i/>
      <sz val="11"/>
      <name val="Calibri"/>
      <family val="2"/>
      <charset val="238"/>
      <scheme val="minor"/>
    </font>
    <font>
      <u/>
      <sz val="11"/>
      <name val="Calibri"/>
      <family val="2"/>
      <charset val="238"/>
      <scheme val="minor"/>
    </font>
    <font>
      <u/>
      <sz val="10"/>
      <name val="Calibri"/>
      <family val="2"/>
      <charset val="238"/>
      <scheme val="minor"/>
    </font>
    <font>
      <i/>
      <strike/>
      <sz val="10"/>
      <name val="Calibri"/>
      <family val="2"/>
      <charset val="238"/>
      <scheme val="minor"/>
    </font>
    <font>
      <b/>
      <sz val="14"/>
      <name val="Calibri"/>
      <family val="2"/>
      <charset val="238"/>
      <scheme val="minor"/>
    </font>
    <font>
      <sz val="12"/>
      <name val="Calibri"/>
      <family val="2"/>
      <charset val="238"/>
      <scheme val="minor"/>
    </font>
  </fonts>
  <fills count="18">
    <fill>
      <patternFill patternType="none"/>
    </fill>
    <fill>
      <patternFill patternType="gray125"/>
    </fill>
    <fill>
      <patternFill patternType="solid">
        <fgColor theme="3" tint="0.59999389629810485"/>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rgb="FFFFFFFF"/>
      </patternFill>
    </fill>
    <fill>
      <patternFill patternType="solid">
        <fgColor theme="0"/>
        <bgColor rgb="FFF0F0F0"/>
      </patternFill>
    </fill>
    <fill>
      <patternFill patternType="solid">
        <fgColor rgb="FFFFFF00"/>
        <bgColor indexed="64"/>
      </patternFill>
    </fill>
    <fill>
      <patternFill patternType="solid">
        <fgColor rgb="FFF3F7B9"/>
        <bgColor indexed="64"/>
      </patternFill>
    </fill>
    <fill>
      <patternFill patternType="solid">
        <fgColor theme="0" tint="-0.14999847407452621"/>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s>
  <cellStyleXfs count="3">
    <xf numFmtId="0" fontId="0" fillId="0" borderId="0"/>
    <xf numFmtId="0" fontId="19" fillId="0" borderId="0"/>
    <xf numFmtId="0" fontId="25" fillId="0" borderId="0"/>
  </cellStyleXfs>
  <cellXfs count="624">
    <xf numFmtId="0" fontId="0" fillId="0" borderId="0" xfId="0"/>
    <xf numFmtId="0" fontId="0" fillId="0" borderId="0" xfId="0"/>
    <xf numFmtId="0" fontId="0" fillId="0" borderId="0" xfId="0" applyBorder="1"/>
    <xf numFmtId="0" fontId="0" fillId="0" borderId="0" xfId="0" applyBorder="1" applyAlignment="1">
      <alignment horizontal="left" wrapText="1"/>
    </xf>
    <xf numFmtId="0" fontId="0" fillId="0" borderId="0" xfId="0" applyFill="1" applyAlignment="1"/>
    <xf numFmtId="0" fontId="0" fillId="0" borderId="0" xfId="0" applyAlignment="1">
      <alignment horizontal="left" vertical="center"/>
    </xf>
    <xf numFmtId="0" fontId="8" fillId="0" borderId="0" xfId="0" applyFont="1"/>
    <xf numFmtId="0" fontId="7" fillId="5" borderId="25"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0" fillId="0" borderId="0" xfId="0" applyFill="1"/>
    <xf numFmtId="0" fontId="2" fillId="8" borderId="31" xfId="0" applyFont="1" applyFill="1" applyBorder="1" applyAlignment="1">
      <alignment horizontal="left" vertical="center" wrapText="1"/>
    </xf>
    <xf numFmtId="0" fontId="2" fillId="8" borderId="32" xfId="0" applyFont="1" applyFill="1" applyBorder="1" applyAlignment="1">
      <alignment horizontal="left" vertical="center" wrapText="1"/>
    </xf>
    <xf numFmtId="0" fontId="2" fillId="8" borderId="33" xfId="0" applyFont="1" applyFill="1" applyBorder="1" applyAlignment="1">
      <alignment horizontal="left" vertical="center" wrapText="1"/>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0" borderId="9" xfId="0" applyFont="1" applyBorder="1" applyAlignment="1">
      <alignment horizontal="center" vertical="top"/>
    </xf>
    <xf numFmtId="0" fontId="5" fillId="0" borderId="0" xfId="0" applyFont="1" applyFill="1" applyBorder="1" applyAlignment="1">
      <alignment horizontal="left" vertical="center"/>
    </xf>
    <xf numFmtId="0" fontId="5" fillId="2" borderId="42" xfId="0" applyFont="1" applyFill="1" applyBorder="1" applyAlignment="1">
      <alignment horizontal="left" vertical="center"/>
    </xf>
    <xf numFmtId="0" fontId="5" fillId="2" borderId="43" xfId="0" applyFont="1" applyFill="1" applyBorder="1" applyAlignment="1">
      <alignment horizontal="left" vertical="center"/>
    </xf>
    <xf numFmtId="0" fontId="0" fillId="0" borderId="0" xfId="0" applyFill="1" applyBorder="1"/>
    <xf numFmtId="0" fontId="8" fillId="0" borderId="0" xfId="0" applyFont="1" applyFill="1" applyBorder="1" applyAlignment="1">
      <alignment horizontal="left"/>
    </xf>
    <xf numFmtId="0" fontId="15" fillId="0" borderId="0" xfId="0" applyFont="1" applyFill="1" applyBorder="1" applyAlignment="1"/>
    <xf numFmtId="0" fontId="0" fillId="0" borderId="29" xfId="0" applyBorder="1"/>
    <xf numFmtId="0" fontId="2" fillId="8" borderId="30" xfId="0" applyFont="1" applyFill="1" applyBorder="1" applyAlignment="1">
      <alignment horizontal="left" vertical="center" wrapText="1"/>
    </xf>
    <xf numFmtId="0" fontId="2" fillId="0" borderId="29" xfId="0" applyFont="1" applyFill="1" applyBorder="1" applyAlignment="1">
      <alignment horizontal="center" vertical="center" wrapText="1"/>
    </xf>
    <xf numFmtId="0" fontId="1" fillId="0" borderId="29" xfId="0" applyFont="1" applyBorder="1" applyAlignment="1">
      <alignment horizontal="center" vertical="center" wrapText="1"/>
    </xf>
    <xf numFmtId="0" fontId="2" fillId="8" borderId="37" xfId="0" applyFont="1" applyFill="1" applyBorder="1" applyAlignment="1">
      <alignment horizontal="left" vertical="center" wrapText="1"/>
    </xf>
    <xf numFmtId="0" fontId="0" fillId="0" borderId="0" xfId="0" applyFont="1" applyBorder="1" applyAlignment="1">
      <alignment horizontal="left"/>
    </xf>
    <xf numFmtId="0" fontId="12" fillId="0" borderId="0" xfId="0" applyFont="1"/>
    <xf numFmtId="0" fontId="15" fillId="0" borderId="0" xfId="0" applyFont="1"/>
    <xf numFmtId="0" fontId="0" fillId="6" borderId="31" xfId="0" applyFill="1" applyBorder="1" applyAlignment="1">
      <alignment horizontal="left" vertical="center" wrapText="1"/>
    </xf>
    <xf numFmtId="0" fontId="5" fillId="2" borderId="42" xfId="0" applyFont="1" applyFill="1" applyBorder="1" applyAlignment="1">
      <alignment horizontal="left" vertical="center"/>
    </xf>
    <xf numFmtId="0" fontId="3" fillId="8" borderId="31" xfId="0" applyFont="1" applyFill="1" applyBorder="1" applyAlignment="1">
      <alignment horizontal="left" vertical="center" wrapText="1"/>
    </xf>
    <xf numFmtId="0" fontId="0" fillId="0" borderId="0" xfId="0" applyFont="1" applyBorder="1" applyAlignment="1">
      <alignment horizontal="left" wrapText="1"/>
    </xf>
    <xf numFmtId="0" fontId="0" fillId="0" borderId="0" xfId="0" applyAlignment="1">
      <alignment wrapText="1"/>
    </xf>
    <xf numFmtId="0" fontId="5" fillId="3" borderId="7" xfId="0" applyFont="1" applyFill="1" applyBorder="1" applyAlignment="1">
      <alignment horizontal="center" vertical="center" wrapText="1"/>
    </xf>
    <xf numFmtId="0" fontId="2" fillId="8" borderId="64" xfId="0" applyFont="1" applyFill="1" applyBorder="1" applyAlignment="1">
      <alignment vertical="center" wrapText="1"/>
    </xf>
    <xf numFmtId="0" fontId="2" fillId="8" borderId="31" xfId="0" applyFont="1" applyFill="1" applyBorder="1" applyAlignment="1">
      <alignment vertical="center" wrapText="1"/>
    </xf>
    <xf numFmtId="0" fontId="0" fillId="8" borderId="65" xfId="0" applyFill="1" applyBorder="1" applyAlignment="1"/>
    <xf numFmtId="0" fontId="0" fillId="8" borderId="32" xfId="0" applyFill="1" applyBorder="1" applyAlignment="1"/>
    <xf numFmtId="0" fontId="0" fillId="8" borderId="31" xfId="0" applyFill="1" applyBorder="1" applyAlignment="1"/>
    <xf numFmtId="0" fontId="3" fillId="11" borderId="33" xfId="0" applyFont="1" applyFill="1" applyBorder="1" applyAlignment="1">
      <alignment horizontal="left" vertical="center" wrapText="1"/>
    </xf>
    <xf numFmtId="0" fontId="0" fillId="7" borderId="69" xfId="0" applyFill="1" applyBorder="1" applyAlignment="1">
      <alignment horizontal="center" vertical="center"/>
    </xf>
    <xf numFmtId="0" fontId="0" fillId="8" borderId="31" xfId="0" applyFill="1" applyBorder="1" applyAlignment="1">
      <alignment horizontal="left" vertical="center"/>
    </xf>
    <xf numFmtId="0" fontId="0" fillId="8" borderId="31" xfId="0" applyFill="1" applyBorder="1" applyAlignment="1">
      <alignment horizontal="left" vertical="center" wrapText="1"/>
    </xf>
    <xf numFmtId="0" fontId="0" fillId="8" borderId="32" xfId="0" applyFill="1" applyBorder="1" applyAlignment="1">
      <alignment vertical="center" wrapText="1"/>
    </xf>
    <xf numFmtId="0" fontId="3" fillId="12" borderId="64" xfId="0" applyFont="1" applyFill="1" applyBorder="1" applyAlignment="1"/>
    <xf numFmtId="0" fontId="0" fillId="8" borderId="65" xfId="0" applyFill="1" applyBorder="1" applyAlignment="1">
      <alignment wrapText="1"/>
    </xf>
    <xf numFmtId="0" fontId="0" fillId="0" borderId="0" xfId="0" applyFill="1" applyBorder="1" applyAlignment="1">
      <alignment horizontal="left" wrapText="1"/>
    </xf>
    <xf numFmtId="0" fontId="0" fillId="8" borderId="32" xfId="0" applyFill="1" applyBorder="1" applyAlignment="1">
      <alignment horizontal="left" vertical="center" wrapText="1"/>
    </xf>
    <xf numFmtId="0" fontId="3" fillId="10" borderId="64" xfId="0" applyFont="1" applyFill="1" applyBorder="1" applyAlignment="1"/>
    <xf numFmtId="0" fontId="0" fillId="8" borderId="65" xfId="0" applyFill="1" applyBorder="1" applyAlignment="1">
      <alignment vertical="center" wrapText="1"/>
    </xf>
    <xf numFmtId="0" fontId="3" fillId="11" borderId="1" xfId="0" applyFont="1" applyFill="1" applyBorder="1" applyAlignment="1">
      <alignment horizontal="left" vertical="center" wrapText="1"/>
    </xf>
    <xf numFmtId="0" fontId="3" fillId="12" borderId="1" xfId="0" applyFont="1" applyFill="1" applyBorder="1" applyAlignment="1"/>
    <xf numFmtId="0" fontId="0" fillId="8" borderId="63" xfId="0" applyFill="1" applyBorder="1" applyAlignment="1">
      <alignment horizontal="left" vertical="center"/>
    </xf>
    <xf numFmtId="0" fontId="2" fillId="0" borderId="63" xfId="0" applyFont="1" applyFill="1" applyBorder="1" applyAlignment="1">
      <alignment horizontal="left" vertical="center" wrapText="1"/>
    </xf>
    <xf numFmtId="0" fontId="0" fillId="8" borderId="37" xfId="0" applyFill="1" applyBorder="1" applyAlignment="1"/>
    <xf numFmtId="0" fontId="0" fillId="8" borderId="30" xfId="0" applyFill="1" applyBorder="1" applyAlignment="1"/>
    <xf numFmtId="0" fontId="0" fillId="8" borderId="31" xfId="0" applyFill="1" applyBorder="1" applyAlignment="1">
      <alignment vertical="center"/>
    </xf>
    <xf numFmtId="0" fontId="2" fillId="8" borderId="37" xfId="0" applyFont="1" applyFill="1" applyBorder="1" applyAlignment="1">
      <alignment vertical="center" wrapText="1"/>
    </xf>
    <xf numFmtId="0" fontId="2" fillId="8" borderId="63" xfId="0" applyFont="1" applyFill="1" applyBorder="1" applyAlignment="1">
      <alignment vertical="center" wrapText="1"/>
    </xf>
    <xf numFmtId="0" fontId="0" fillId="4" borderId="0" xfId="0" applyFill="1"/>
    <xf numFmtId="0" fontId="12" fillId="4" borderId="0" xfId="0" applyFont="1" applyFill="1"/>
    <xf numFmtId="0" fontId="7" fillId="4" borderId="0" xfId="0" applyFont="1" applyFill="1"/>
    <xf numFmtId="0" fontId="7" fillId="4" borderId="23"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20" xfId="0" applyFont="1" applyFill="1" applyBorder="1" applyAlignment="1">
      <alignment horizontal="center" vertical="center" wrapText="1"/>
    </xf>
    <xf numFmtId="0" fontId="21" fillId="4" borderId="0" xfId="0" applyFont="1" applyFill="1"/>
    <xf numFmtId="0" fontId="21" fillId="4" borderId="10" xfId="0" applyFont="1" applyFill="1" applyBorder="1" applyAlignment="1">
      <alignment horizontal="right"/>
    </xf>
    <xf numFmtId="0" fontId="22" fillId="4" borderId="74" xfId="0" applyFont="1" applyFill="1" applyBorder="1"/>
    <xf numFmtId="0" fontId="21" fillId="4" borderId="74" xfId="0" applyFont="1" applyFill="1" applyBorder="1"/>
    <xf numFmtId="49" fontId="21" fillId="4" borderId="74" xfId="0" applyNumberFormat="1" applyFont="1" applyFill="1" applyBorder="1" applyAlignment="1"/>
    <xf numFmtId="164" fontId="21" fillId="4" borderId="11" xfId="0" applyNumberFormat="1" applyFont="1" applyFill="1" applyBorder="1"/>
    <xf numFmtId="0" fontId="21" fillId="4" borderId="12" xfId="0" applyFont="1" applyFill="1" applyBorder="1" applyAlignment="1">
      <alignment horizontal="right"/>
    </xf>
    <xf numFmtId="0" fontId="22" fillId="4" borderId="1" xfId="0" applyFont="1" applyFill="1" applyBorder="1"/>
    <xf numFmtId="0" fontId="21" fillId="4" borderId="1" xfId="0" applyFont="1" applyFill="1" applyBorder="1"/>
    <xf numFmtId="49" fontId="21" fillId="4" borderId="1" xfId="0" applyNumberFormat="1" applyFont="1" applyFill="1" applyBorder="1" applyAlignment="1"/>
    <xf numFmtId="1" fontId="21" fillId="4" borderId="13" xfId="0" applyNumberFormat="1" applyFont="1" applyFill="1" applyBorder="1"/>
    <xf numFmtId="164" fontId="21" fillId="4" borderId="13" xfId="0" applyNumberFormat="1" applyFont="1" applyFill="1" applyBorder="1"/>
    <xf numFmtId="49" fontId="23" fillId="4" borderId="1" xfId="0" applyNumberFormat="1" applyFont="1" applyFill="1" applyBorder="1" applyAlignment="1"/>
    <xf numFmtId="0" fontId="22" fillId="4" borderId="1" xfId="0" applyFont="1" applyFill="1" applyBorder="1" applyAlignment="1">
      <alignment wrapText="1"/>
    </xf>
    <xf numFmtId="0" fontId="2" fillId="4" borderId="12" xfId="0" applyFont="1" applyFill="1" applyBorder="1" applyAlignment="1">
      <alignment horizontal="right"/>
    </xf>
    <xf numFmtId="0" fontId="3" fillId="4" borderId="1" xfId="0" applyFont="1" applyFill="1" applyBorder="1"/>
    <xf numFmtId="0" fontId="2" fillId="4" borderId="1" xfId="0" applyFont="1" applyFill="1" applyBorder="1"/>
    <xf numFmtId="0" fontId="2" fillId="4" borderId="1" xfId="0" applyFont="1" applyFill="1" applyBorder="1" applyAlignment="1">
      <alignment horizontal="left"/>
    </xf>
    <xf numFmtId="164" fontId="2" fillId="4" borderId="13" xfId="0" applyNumberFormat="1" applyFont="1" applyFill="1" applyBorder="1"/>
    <xf numFmtId="0" fontId="2" fillId="4" borderId="73" xfId="0" applyFont="1" applyFill="1" applyBorder="1" applyAlignment="1">
      <alignment horizontal="right"/>
    </xf>
    <xf numFmtId="0" fontId="3" fillId="4" borderId="4" xfId="0" applyFont="1" applyFill="1" applyBorder="1"/>
    <xf numFmtId="0" fontId="2" fillId="0" borderId="12" xfId="0" applyFont="1" applyBorder="1" applyAlignment="1">
      <alignment horizontal="right"/>
    </xf>
    <xf numFmtId="0" fontId="3" fillId="0" borderId="1" xfId="0" applyFont="1" applyBorder="1"/>
    <xf numFmtId="0" fontId="2" fillId="0" borderId="1" xfId="0" applyFont="1" applyBorder="1"/>
    <xf numFmtId="164" fontId="2" fillId="0" borderId="13" xfId="0" applyNumberFormat="1" applyFont="1" applyBorder="1"/>
    <xf numFmtId="0" fontId="9" fillId="4" borderId="73" xfId="0" applyFont="1" applyFill="1" applyBorder="1" applyAlignment="1">
      <alignment horizontal="right"/>
    </xf>
    <xf numFmtId="0" fontId="10" fillId="4" borderId="4" xfId="0" applyFont="1" applyFill="1" applyBorder="1"/>
    <xf numFmtId="0" fontId="9" fillId="4" borderId="1" xfId="0" applyFont="1" applyFill="1" applyBorder="1"/>
    <xf numFmtId="0" fontId="9" fillId="4" borderId="1" xfId="0" applyFont="1" applyFill="1" applyBorder="1" applyAlignment="1">
      <alignment horizontal="left"/>
    </xf>
    <xf numFmtId="164" fontId="9" fillId="4" borderId="13" xfId="0" applyNumberFormat="1" applyFont="1" applyFill="1" applyBorder="1"/>
    <xf numFmtId="0" fontId="9" fillId="4" borderId="12" xfId="0" applyFont="1" applyFill="1" applyBorder="1" applyAlignment="1">
      <alignment horizontal="right"/>
    </xf>
    <xf numFmtId="0" fontId="10" fillId="4" borderId="1" xfId="0" applyFont="1" applyFill="1" applyBorder="1"/>
    <xf numFmtId="0" fontId="10" fillId="4" borderId="1" xfId="0" applyFont="1" applyFill="1" applyBorder="1" applyAlignment="1"/>
    <xf numFmtId="0" fontId="3" fillId="0" borderId="1" xfId="0" applyFont="1" applyBorder="1" applyAlignment="1">
      <alignment wrapText="1"/>
    </xf>
    <xf numFmtId="0" fontId="2" fillId="0" borderId="1" xfId="0" applyFont="1" applyBorder="1" applyAlignment="1">
      <alignment wrapText="1"/>
    </xf>
    <xf numFmtId="49" fontId="9" fillId="4" borderId="1" xfId="0" quotePrefix="1" applyNumberFormat="1" applyFont="1" applyFill="1" applyBorder="1"/>
    <xf numFmtId="3" fontId="0" fillId="0" borderId="13" xfId="0" applyNumberFormat="1" applyBorder="1"/>
    <xf numFmtId="0" fontId="3" fillId="4" borderId="1" xfId="0" applyFont="1" applyFill="1" applyBorder="1" applyAlignment="1">
      <alignment vertical="top" wrapText="1"/>
    </xf>
    <xf numFmtId="0" fontId="2" fillId="4" borderId="1" xfId="0" applyFont="1" applyFill="1" applyBorder="1" applyAlignment="1">
      <alignment vertical="top" wrapText="1"/>
    </xf>
    <xf numFmtId="3" fontId="0" fillId="4" borderId="13" xfId="0" applyNumberFormat="1" applyFill="1" applyBorder="1"/>
    <xf numFmtId="0" fontId="3" fillId="0" borderId="1" xfId="0" applyFont="1" applyBorder="1" applyAlignment="1">
      <alignment vertical="top" wrapText="1"/>
    </xf>
    <xf numFmtId="0" fontId="2" fillId="0" borderId="1" xfId="0" applyFont="1" applyBorder="1" applyAlignment="1">
      <alignment vertical="top" wrapText="1"/>
    </xf>
    <xf numFmtId="0" fontId="3" fillId="4" borderId="1" xfId="0" applyFont="1" applyFill="1" applyBorder="1" applyAlignment="1">
      <alignment wrapText="1"/>
    </xf>
    <xf numFmtId="0" fontId="2" fillId="4" borderId="1" xfId="0" applyFont="1" applyFill="1" applyBorder="1" applyAlignment="1">
      <alignment wrapText="1"/>
    </xf>
    <xf numFmtId="0" fontId="24" fillId="4" borderId="1" xfId="0" applyFont="1" applyFill="1" applyBorder="1"/>
    <xf numFmtId="49" fontId="2" fillId="4" borderId="1" xfId="0" applyNumberFormat="1" applyFont="1" applyFill="1" applyBorder="1" applyAlignment="1"/>
    <xf numFmtId="0" fontId="24" fillId="4" borderId="1" xfId="0" applyFont="1" applyFill="1" applyBorder="1" applyAlignment="1">
      <alignment horizontal="center" vertical="center"/>
    </xf>
    <xf numFmtId="3" fontId="2" fillId="4" borderId="13" xfId="0" applyNumberFormat="1" applyFont="1" applyFill="1" applyBorder="1"/>
    <xf numFmtId="0" fontId="3" fillId="4" borderId="48" xfId="0" applyFont="1" applyFill="1" applyBorder="1" applyAlignment="1">
      <alignment wrapText="1"/>
    </xf>
    <xf numFmtId="0" fontId="3" fillId="4" borderId="48" xfId="0" applyFont="1" applyFill="1" applyBorder="1" applyAlignment="1">
      <alignment horizontal="left" vertical="center" wrapText="1"/>
    </xf>
    <xf numFmtId="0" fontId="24" fillId="4" borderId="1" xfId="0" applyFont="1" applyFill="1" applyBorder="1" applyAlignment="1">
      <alignment vertical="center"/>
    </xf>
    <xf numFmtId="49" fontId="2" fillId="4" borderId="1" xfId="0" applyNumberFormat="1" applyFont="1" applyFill="1" applyBorder="1" applyAlignment="1">
      <alignment vertical="center"/>
    </xf>
    <xf numFmtId="0" fontId="24" fillId="4" borderId="1" xfId="0" applyFont="1" applyFill="1" applyBorder="1" applyAlignment="1">
      <alignment vertical="center" wrapText="1"/>
    </xf>
    <xf numFmtId="3" fontId="2" fillId="4" borderId="13" xfId="0" applyNumberFormat="1" applyFont="1" applyFill="1" applyBorder="1" applyAlignment="1">
      <alignment vertical="center" wrapText="1"/>
    </xf>
    <xf numFmtId="0" fontId="2" fillId="4" borderId="1" xfId="0" applyFont="1" applyFill="1" applyBorder="1" applyAlignment="1">
      <alignment vertical="center" wrapText="1"/>
    </xf>
    <xf numFmtId="0" fontId="21" fillId="4" borderId="1" xfId="0" applyFont="1" applyFill="1" applyBorder="1" applyAlignment="1">
      <alignment vertical="center"/>
    </xf>
    <xf numFmtId="49" fontId="9" fillId="4" borderId="1" xfId="0" quotePrefix="1" applyNumberFormat="1" applyFont="1" applyFill="1" applyBorder="1" applyAlignment="1">
      <alignment vertical="center"/>
    </xf>
    <xf numFmtId="0" fontId="21" fillId="4" borderId="1" xfId="0" applyFont="1" applyFill="1" applyBorder="1" applyAlignment="1">
      <alignment horizontal="center" vertical="center"/>
    </xf>
    <xf numFmtId="0" fontId="21" fillId="4" borderId="1" xfId="0" applyFont="1" applyFill="1" applyBorder="1" applyAlignment="1">
      <alignment vertical="center" wrapText="1"/>
    </xf>
    <xf numFmtId="0" fontId="26" fillId="13" borderId="48" xfId="2" applyNumberFormat="1" applyFont="1" applyFill="1" applyBorder="1" applyAlignment="1">
      <alignment horizontal="left" vertical="center" wrapText="1"/>
    </xf>
    <xf numFmtId="0" fontId="27" fillId="13" borderId="1" xfId="2" applyNumberFormat="1" applyFont="1" applyFill="1" applyBorder="1" applyAlignment="1">
      <alignment horizontal="left" vertical="center" wrapText="1"/>
    </xf>
    <xf numFmtId="0" fontId="26" fillId="14" borderId="48" xfId="2" applyNumberFormat="1" applyFont="1" applyFill="1" applyBorder="1" applyAlignment="1">
      <alignment horizontal="left" vertical="center" wrapText="1"/>
    </xf>
    <xf numFmtId="0" fontId="27" fillId="14" borderId="1" xfId="2" applyNumberFormat="1" applyFont="1" applyFill="1" applyBorder="1" applyAlignment="1">
      <alignment horizontal="left" vertical="center" wrapText="1"/>
    </xf>
    <xf numFmtId="0" fontId="3" fillId="4" borderId="48" xfId="0" applyFont="1" applyFill="1" applyBorder="1" applyAlignment="1">
      <alignment vertical="center" wrapText="1"/>
    </xf>
    <xf numFmtId="49" fontId="9" fillId="4" borderId="1" xfId="0" quotePrefix="1" applyNumberFormat="1" applyFont="1" applyFill="1" applyBorder="1" applyAlignment="1">
      <alignment vertical="center" wrapText="1"/>
    </xf>
    <xf numFmtId="0" fontId="21" fillId="4" borderId="1" xfId="0" applyFont="1" applyFill="1" applyBorder="1" applyAlignment="1">
      <alignment horizontal="center" vertical="center" wrapText="1"/>
    </xf>
    <xf numFmtId="0" fontId="21" fillId="4" borderId="1" xfId="0" applyFont="1" applyFill="1" applyBorder="1" applyAlignment="1">
      <alignment horizontal="left" vertical="center" wrapText="1"/>
    </xf>
    <xf numFmtId="0" fontId="9" fillId="4" borderId="14" xfId="0" applyFont="1" applyFill="1" applyBorder="1" applyAlignment="1">
      <alignment horizontal="right"/>
    </xf>
    <xf numFmtId="0" fontId="3" fillId="4" borderId="44" xfId="0" applyFont="1" applyFill="1" applyBorder="1" applyAlignment="1">
      <alignment vertical="center" wrapText="1"/>
    </xf>
    <xf numFmtId="0" fontId="2" fillId="4" borderId="15" xfId="0" applyFont="1" applyFill="1" applyBorder="1" applyAlignment="1">
      <alignment vertical="center" wrapText="1"/>
    </xf>
    <xf numFmtId="0" fontId="21" fillId="4" borderId="15" xfId="0" applyFont="1" applyFill="1" applyBorder="1" applyAlignment="1">
      <alignment vertical="center" wrapText="1"/>
    </xf>
    <xf numFmtId="49" fontId="9" fillId="4" borderId="15" xfId="0" quotePrefix="1" applyNumberFormat="1" applyFont="1" applyFill="1" applyBorder="1" applyAlignment="1">
      <alignment vertical="center" wrapText="1"/>
    </xf>
    <xf numFmtId="0" fontId="21" fillId="4" borderId="15" xfId="0" applyFont="1" applyFill="1" applyBorder="1" applyAlignment="1">
      <alignment horizontal="center" vertical="center" wrapText="1"/>
    </xf>
    <xf numFmtId="0" fontId="21" fillId="4" borderId="15" xfId="0" applyFont="1" applyFill="1" applyBorder="1" applyAlignment="1">
      <alignment horizontal="left" vertical="center" wrapText="1"/>
    </xf>
    <xf numFmtId="3" fontId="2" fillId="4" borderId="16" xfId="0" applyNumberFormat="1" applyFont="1" applyFill="1" applyBorder="1" applyAlignment="1">
      <alignment vertical="center" wrapText="1"/>
    </xf>
    <xf numFmtId="0" fontId="0" fillId="0" borderId="9" xfId="0" applyBorder="1"/>
    <xf numFmtId="0" fontId="0" fillId="4" borderId="9" xfId="0" applyFill="1" applyBorder="1"/>
    <xf numFmtId="0" fontId="7" fillId="4" borderId="0" xfId="0" applyFont="1" applyFill="1" applyBorder="1"/>
    <xf numFmtId="0" fontId="0" fillId="4" borderId="0" xfId="0" applyFill="1" applyBorder="1"/>
    <xf numFmtId="0" fontId="21" fillId="4" borderId="17" xfId="0" applyFont="1" applyFill="1" applyBorder="1" applyAlignment="1">
      <alignment horizontal="right"/>
    </xf>
    <xf numFmtId="0" fontId="22" fillId="4" borderId="10" xfId="0" applyFont="1" applyFill="1" applyBorder="1"/>
    <xf numFmtId="0" fontId="22" fillId="4" borderId="12" xfId="0" applyFont="1" applyFill="1" applyBorder="1"/>
    <xf numFmtId="0" fontId="22" fillId="4" borderId="12" xfId="0" applyFont="1" applyFill="1" applyBorder="1" applyAlignment="1">
      <alignment wrapText="1"/>
    </xf>
    <xf numFmtId="0" fontId="2" fillId="4" borderId="17" xfId="0" applyFont="1" applyFill="1" applyBorder="1" applyAlignment="1">
      <alignment horizontal="right"/>
    </xf>
    <xf numFmtId="0" fontId="3" fillId="4" borderId="12" xfId="0" applyFont="1" applyFill="1" applyBorder="1"/>
    <xf numFmtId="0" fontId="2" fillId="0" borderId="17" xfId="0" applyFont="1" applyBorder="1" applyAlignment="1">
      <alignment horizontal="right"/>
    </xf>
    <xf numFmtId="0" fontId="3" fillId="0" borderId="12" xfId="0" applyFont="1" applyBorder="1"/>
    <xf numFmtId="0" fontId="9" fillId="4" borderId="17" xfId="0" applyFont="1" applyFill="1" applyBorder="1" applyAlignment="1">
      <alignment horizontal="right"/>
    </xf>
    <xf numFmtId="0" fontId="10" fillId="4" borderId="12" xfId="0" applyFont="1" applyFill="1" applyBorder="1"/>
    <xf numFmtId="0" fontId="18" fillId="4" borderId="0" xfId="0" applyFont="1" applyFill="1"/>
    <xf numFmtId="0" fontId="10" fillId="4" borderId="12" xfId="0" applyFont="1" applyFill="1" applyBorder="1" applyAlignment="1"/>
    <xf numFmtId="0" fontId="3" fillId="0" borderId="12" xfId="0" applyFont="1" applyBorder="1" applyAlignment="1">
      <alignment wrapText="1"/>
    </xf>
    <xf numFmtId="0" fontId="2" fillId="4" borderId="0" xfId="0" applyFont="1" applyFill="1" applyBorder="1"/>
    <xf numFmtId="0" fontId="2" fillId="4" borderId="0" xfId="0" applyFont="1" applyFill="1" applyBorder="1" applyAlignment="1">
      <alignment horizontal="left"/>
    </xf>
    <xf numFmtId="3" fontId="21" fillId="4" borderId="0" xfId="0" applyNumberFormat="1" applyFont="1" applyFill="1" applyBorder="1"/>
    <xf numFmtId="3" fontId="2" fillId="4" borderId="0" xfId="0" applyNumberFormat="1" applyFont="1" applyFill="1" applyBorder="1"/>
    <xf numFmtId="0" fontId="2" fillId="4" borderId="0" xfId="0" applyFont="1" applyFill="1" applyBorder="1" applyAlignment="1">
      <alignment horizontal="right"/>
    </xf>
    <xf numFmtId="0" fontId="3" fillId="4" borderId="12" xfId="0" applyFont="1" applyFill="1" applyBorder="1" applyAlignment="1">
      <alignment vertical="top" wrapText="1"/>
    </xf>
    <xf numFmtId="0" fontId="3" fillId="0" borderId="12" xfId="0" applyFont="1" applyBorder="1" applyAlignment="1">
      <alignment vertical="top" wrapText="1"/>
    </xf>
    <xf numFmtId="0" fontId="3" fillId="4" borderId="12" xfId="0" applyFont="1" applyFill="1" applyBorder="1" applyAlignment="1">
      <alignment wrapText="1"/>
    </xf>
    <xf numFmtId="0" fontId="3" fillId="4" borderId="12" xfId="0" applyFont="1" applyFill="1" applyBorder="1" applyAlignment="1">
      <alignment horizontal="left" vertical="center" wrapText="1"/>
    </xf>
    <xf numFmtId="0" fontId="26" fillId="13" borderId="12" xfId="2" applyNumberFormat="1" applyFont="1" applyFill="1" applyBorder="1" applyAlignment="1">
      <alignment horizontal="left" vertical="center" wrapText="1"/>
    </xf>
    <xf numFmtId="0" fontId="26" fillId="14" borderId="12" xfId="2" applyNumberFormat="1" applyFont="1" applyFill="1" applyBorder="1" applyAlignment="1">
      <alignment horizontal="left" vertical="center" wrapText="1"/>
    </xf>
    <xf numFmtId="0" fontId="3" fillId="4" borderId="12" xfId="0" applyFont="1" applyFill="1" applyBorder="1" applyAlignment="1">
      <alignment vertical="center" wrapText="1"/>
    </xf>
    <xf numFmtId="0" fontId="10" fillId="14" borderId="21" xfId="2" applyNumberFormat="1" applyFont="1" applyFill="1" applyBorder="1" applyAlignment="1">
      <alignment horizontal="left" vertical="center" wrapText="1"/>
    </xf>
    <xf numFmtId="0" fontId="9" fillId="14" borderId="2" xfId="2" applyNumberFormat="1" applyFont="1" applyFill="1" applyBorder="1" applyAlignment="1">
      <alignment horizontal="left" vertical="center" wrapText="1"/>
    </xf>
    <xf numFmtId="0" fontId="9" fillId="14" borderId="2" xfId="2" applyNumberFormat="1" applyFont="1" applyFill="1" applyBorder="1" applyAlignment="1">
      <alignment vertical="center" wrapText="1"/>
    </xf>
    <xf numFmtId="0" fontId="9" fillId="14" borderId="2" xfId="2" applyNumberFormat="1" applyFont="1" applyFill="1" applyBorder="1" applyAlignment="1">
      <alignment horizontal="center" vertical="center" wrapText="1"/>
    </xf>
    <xf numFmtId="0" fontId="2" fillId="4" borderId="2" xfId="0" applyFont="1" applyFill="1" applyBorder="1"/>
    <xf numFmtId="165" fontId="9" fillId="14" borderId="22" xfId="2" applyNumberFormat="1" applyFont="1" applyFill="1" applyBorder="1" applyAlignment="1">
      <alignment horizontal="right" vertical="center" wrapText="1"/>
    </xf>
    <xf numFmtId="0" fontId="10" fillId="4" borderId="12" xfId="0" applyFont="1" applyFill="1" applyBorder="1" applyAlignment="1">
      <alignment horizontal="left" vertical="center" wrapText="1"/>
    </xf>
    <xf numFmtId="0" fontId="9" fillId="4" borderId="1" xfId="0" applyFont="1" applyFill="1" applyBorder="1" applyAlignment="1">
      <alignment horizontal="left" vertical="center"/>
    </xf>
    <xf numFmtId="0" fontId="9" fillId="4" borderId="1" xfId="0" applyFont="1" applyFill="1" applyBorder="1" applyAlignment="1">
      <alignment vertical="center" wrapText="1"/>
    </xf>
    <xf numFmtId="0" fontId="9" fillId="4" borderId="1" xfId="0" applyFont="1" applyFill="1" applyBorder="1" applyAlignment="1">
      <alignment horizontal="center" vertical="center"/>
    </xf>
    <xf numFmtId="165" fontId="9" fillId="13" borderId="13" xfId="2" applyNumberFormat="1" applyFont="1" applyFill="1" applyBorder="1" applyAlignment="1">
      <alignment horizontal="right" vertical="center" wrapText="1"/>
    </xf>
    <xf numFmtId="0" fontId="10" fillId="14" borderId="12" xfId="2" applyNumberFormat="1" applyFont="1" applyFill="1" applyBorder="1" applyAlignment="1">
      <alignment horizontal="left" vertical="center" wrapText="1"/>
    </xf>
    <xf numFmtId="0" fontId="9" fillId="14" borderId="1" xfId="2" applyNumberFormat="1" applyFont="1" applyFill="1" applyBorder="1" applyAlignment="1">
      <alignment horizontal="left" vertical="center" wrapText="1"/>
    </xf>
    <xf numFmtId="0" fontId="9" fillId="14" borderId="1" xfId="2" applyNumberFormat="1" applyFont="1" applyFill="1" applyBorder="1" applyAlignment="1">
      <alignment vertical="center" wrapText="1"/>
    </xf>
    <xf numFmtId="0" fontId="9" fillId="14" borderId="1" xfId="2" applyNumberFormat="1" applyFont="1" applyFill="1" applyBorder="1" applyAlignment="1">
      <alignment horizontal="center" vertical="center" wrapText="1"/>
    </xf>
    <xf numFmtId="165" fontId="9" fillId="14" borderId="13" xfId="2" applyNumberFormat="1" applyFont="1" applyFill="1" applyBorder="1" applyAlignment="1">
      <alignment horizontal="right" vertical="center" wrapText="1"/>
    </xf>
    <xf numFmtId="0" fontId="10" fillId="13" borderId="12" xfId="2" applyNumberFormat="1" applyFont="1" applyFill="1" applyBorder="1" applyAlignment="1">
      <alignment horizontal="left" vertical="center" wrapText="1"/>
    </xf>
    <xf numFmtId="0" fontId="9" fillId="13" borderId="1" xfId="2" applyNumberFormat="1" applyFont="1" applyFill="1" applyBorder="1" applyAlignment="1">
      <alignment horizontal="left" vertical="center" wrapText="1"/>
    </xf>
    <xf numFmtId="0" fontId="9" fillId="13" borderId="1" xfId="2" applyNumberFormat="1" applyFont="1" applyFill="1" applyBorder="1" applyAlignment="1">
      <alignment vertical="center" wrapText="1"/>
    </xf>
    <xf numFmtId="0" fontId="9" fillId="13" borderId="1" xfId="2" applyNumberFormat="1" applyFont="1" applyFill="1" applyBorder="1" applyAlignment="1">
      <alignment horizontal="center" vertical="center" wrapText="1"/>
    </xf>
    <xf numFmtId="165" fontId="9" fillId="4" borderId="13" xfId="2" applyNumberFormat="1" applyFont="1" applyFill="1" applyBorder="1" applyAlignment="1">
      <alignment horizontal="right" vertical="center" wrapText="1"/>
    </xf>
    <xf numFmtId="0" fontId="10" fillId="4" borderId="14" xfId="0" applyFont="1" applyFill="1" applyBorder="1" applyAlignment="1">
      <alignment horizontal="left" vertical="center" wrapText="1"/>
    </xf>
    <xf numFmtId="0" fontId="9" fillId="13" borderId="40" xfId="2" applyNumberFormat="1" applyFont="1" applyFill="1" applyBorder="1" applyAlignment="1">
      <alignment horizontal="left" vertical="center" wrapText="1"/>
    </xf>
    <xf numFmtId="0" fontId="9" fillId="4" borderId="15" xfId="0" applyFont="1" applyFill="1" applyBorder="1" applyAlignment="1">
      <alignment vertical="center" wrapText="1"/>
    </xf>
    <xf numFmtId="0" fontId="9" fillId="4" borderId="15" xfId="0" applyFont="1" applyFill="1" applyBorder="1" applyAlignment="1">
      <alignment horizontal="center" vertical="center"/>
    </xf>
    <xf numFmtId="0" fontId="2" fillId="4" borderId="15" xfId="0" applyFont="1" applyFill="1" applyBorder="1"/>
    <xf numFmtId="165" fontId="9" fillId="13" borderId="16" xfId="2" applyNumberFormat="1" applyFont="1" applyFill="1" applyBorder="1" applyAlignment="1">
      <alignment horizontal="right" vertical="center" wrapText="1"/>
    </xf>
    <xf numFmtId="0" fontId="29" fillId="8" borderId="63" xfId="0" applyFont="1" applyFill="1" applyBorder="1" applyAlignment="1">
      <alignment vertical="center" wrapText="1"/>
    </xf>
    <xf numFmtId="0" fontId="29" fillId="8" borderId="32" xfId="0" applyFont="1" applyFill="1" applyBorder="1" applyAlignment="1">
      <alignment horizontal="left" vertical="center" wrapText="1"/>
    </xf>
    <xf numFmtId="0" fontId="2" fillId="8" borderId="63" xfId="0" applyFont="1" applyFill="1" applyBorder="1" applyAlignment="1">
      <alignment horizontal="left" vertical="center" wrapText="1"/>
    </xf>
    <xf numFmtId="0" fontId="0" fillId="8" borderId="65" xfId="0" applyFill="1" applyBorder="1" applyAlignment="1">
      <alignment vertical="top" wrapText="1"/>
    </xf>
    <xf numFmtId="0" fontId="7" fillId="0" borderId="0" xfId="0" applyFont="1"/>
    <xf numFmtId="0" fontId="0" fillId="16" borderId="76" xfId="0" applyFont="1" applyFill="1" applyBorder="1" applyAlignment="1">
      <alignment horizontal="left" vertical="top"/>
    </xf>
    <xf numFmtId="0" fontId="2" fillId="9" borderId="1" xfId="0" applyFont="1" applyFill="1" applyBorder="1"/>
    <xf numFmtId="0" fontId="3" fillId="7" borderId="1" xfId="0" applyFont="1" applyFill="1" applyBorder="1" applyAlignment="1">
      <alignment wrapText="1"/>
    </xf>
    <xf numFmtId="0" fontId="3" fillId="16" borderId="1" xfId="0" applyFont="1" applyFill="1" applyBorder="1" applyAlignment="1">
      <alignment wrapText="1"/>
    </xf>
    <xf numFmtId="0" fontId="5" fillId="7" borderId="69" xfId="0" applyFont="1" applyFill="1" applyBorder="1" applyAlignment="1">
      <alignment vertical="top"/>
    </xf>
    <xf numFmtId="0" fontId="5" fillId="7" borderId="9" xfId="0" applyFont="1" applyFill="1" applyBorder="1" applyAlignment="1">
      <alignment vertical="top"/>
    </xf>
    <xf numFmtId="0" fontId="5" fillId="7" borderId="71" xfId="0" applyFont="1" applyFill="1" applyBorder="1" applyAlignment="1">
      <alignment vertical="top"/>
    </xf>
    <xf numFmtId="0" fontId="3" fillId="16" borderId="2" xfId="0" applyFont="1" applyFill="1" applyBorder="1" applyAlignment="1">
      <alignment horizontal="left" vertical="center" wrapText="1"/>
    </xf>
    <xf numFmtId="0" fontId="3" fillId="16" borderId="22" xfId="0" applyFont="1" applyFill="1" applyBorder="1" applyAlignment="1">
      <alignment horizontal="left" vertical="center" wrapText="1"/>
    </xf>
    <xf numFmtId="0" fontId="1" fillId="16" borderId="1" xfId="0" applyFont="1" applyFill="1" applyBorder="1" applyAlignment="1">
      <alignment vertical="center" wrapText="1"/>
    </xf>
    <xf numFmtId="0" fontId="1" fillId="16" borderId="13" xfId="0" applyFont="1" applyFill="1" applyBorder="1" applyAlignment="1">
      <alignment horizontal="center" vertical="center" wrapText="1"/>
    </xf>
    <xf numFmtId="0" fontId="0" fillId="16" borderId="1" xfId="0" applyFill="1" applyBorder="1" applyAlignment="1">
      <alignment vertical="center" wrapText="1"/>
    </xf>
    <xf numFmtId="0" fontId="0" fillId="16" borderId="13" xfId="0" applyFont="1" applyFill="1" applyBorder="1" applyAlignment="1">
      <alignment horizontal="left" vertical="center" wrapText="1"/>
    </xf>
    <xf numFmtId="0" fontId="1" fillId="16" borderId="4" xfId="0" applyFont="1" applyFill="1" applyBorder="1" applyAlignment="1">
      <alignment vertical="center" wrapText="1"/>
    </xf>
    <xf numFmtId="0" fontId="1" fillId="16" borderId="26" xfId="0" applyFont="1" applyFill="1" applyBorder="1" applyAlignment="1">
      <alignment horizontal="center" vertical="center" wrapText="1"/>
    </xf>
    <xf numFmtId="0" fontId="5" fillId="16" borderId="2" xfId="0" applyFont="1" applyFill="1" applyBorder="1" applyAlignment="1">
      <alignment horizontal="left" vertical="center" wrapText="1"/>
    </xf>
    <xf numFmtId="0" fontId="5" fillId="16" borderId="22" xfId="0" applyFont="1" applyFill="1" applyBorder="1" applyAlignment="1">
      <alignment horizontal="left" vertical="center" wrapText="1"/>
    </xf>
    <xf numFmtId="0" fontId="0" fillId="16" borderId="15" xfId="0" applyFont="1" applyFill="1" applyBorder="1" applyAlignment="1">
      <alignment horizontal="left" vertical="center" wrapText="1"/>
    </xf>
    <xf numFmtId="0" fontId="0" fillId="16" borderId="16" xfId="0" applyFont="1" applyFill="1" applyBorder="1" applyAlignment="1">
      <alignment horizontal="left" vertical="center" wrapText="1"/>
    </xf>
    <xf numFmtId="0" fontId="5" fillId="16" borderId="74" xfId="0" applyFont="1" applyFill="1" applyBorder="1" applyAlignment="1">
      <alignment horizontal="left" vertical="center" wrapText="1"/>
    </xf>
    <xf numFmtId="0" fontId="5" fillId="16" borderId="11" xfId="0" applyFont="1" applyFill="1" applyBorder="1" applyAlignment="1">
      <alignment horizontal="left" vertical="center" wrapText="1"/>
    </xf>
    <xf numFmtId="0" fontId="1" fillId="16" borderId="48" xfId="0" applyFont="1" applyFill="1" applyBorder="1" applyAlignment="1">
      <alignment horizontal="center" vertical="center" wrapText="1"/>
    </xf>
    <xf numFmtId="0" fontId="0" fillId="16" borderId="13" xfId="0" applyFill="1" applyBorder="1"/>
    <xf numFmtId="0" fontId="0" fillId="16" borderId="48" xfId="0" applyFont="1" applyFill="1" applyBorder="1" applyAlignment="1">
      <alignment horizontal="left" vertical="center" wrapText="1"/>
    </xf>
    <xf numFmtId="0" fontId="2" fillId="16" borderId="48" xfId="0" applyFont="1" applyFill="1" applyBorder="1" applyAlignment="1">
      <alignment horizontal="left" vertical="center" wrapText="1"/>
    </xf>
    <xf numFmtId="0" fontId="2" fillId="16" borderId="13" xfId="0" applyFont="1" applyFill="1" applyBorder="1" applyAlignment="1">
      <alignment horizontal="left" vertical="center" wrapText="1"/>
    </xf>
    <xf numFmtId="0" fontId="7" fillId="16" borderId="48" xfId="0" applyFont="1" applyFill="1" applyBorder="1" applyAlignment="1">
      <alignment horizontal="left" vertical="center" wrapText="1"/>
    </xf>
    <xf numFmtId="0" fontId="7" fillId="16" borderId="13" xfId="0" applyFont="1" applyFill="1" applyBorder="1" applyAlignment="1">
      <alignment horizontal="left" vertical="center" wrapText="1"/>
    </xf>
    <xf numFmtId="0" fontId="18" fillId="16" borderId="48" xfId="0" applyFont="1" applyFill="1" applyBorder="1" applyAlignment="1">
      <alignment horizontal="left" vertical="center" wrapText="1"/>
    </xf>
    <xf numFmtId="0" fontId="18" fillId="16" borderId="13" xfId="0" applyFont="1" applyFill="1" applyBorder="1" applyAlignment="1">
      <alignment horizontal="left" vertical="center" wrapText="1"/>
    </xf>
    <xf numFmtId="0" fontId="1" fillId="16" borderId="15" xfId="0" applyFont="1" applyFill="1" applyBorder="1" applyAlignment="1">
      <alignment horizontal="center" vertical="center" wrapText="1"/>
    </xf>
    <xf numFmtId="0" fontId="0" fillId="16" borderId="16" xfId="0" applyFill="1" applyBorder="1"/>
    <xf numFmtId="0" fontId="1" fillId="16" borderId="22" xfId="0" applyFont="1" applyFill="1" applyBorder="1" applyAlignment="1">
      <alignment horizontal="center" vertical="center" wrapText="1"/>
    </xf>
    <xf numFmtId="0" fontId="6" fillId="16" borderId="1" xfId="0" applyFont="1" applyFill="1" applyBorder="1" applyAlignment="1">
      <alignment horizontal="center" vertical="center" wrapText="1"/>
    </xf>
    <xf numFmtId="0" fontId="5" fillId="3" borderId="27" xfId="0" applyFont="1" applyFill="1" applyBorder="1" applyAlignment="1">
      <alignment horizontal="center" vertical="center"/>
    </xf>
    <xf numFmtId="0" fontId="1" fillId="16" borderId="54" xfId="0" applyFont="1" applyFill="1" applyBorder="1" applyAlignment="1">
      <alignment horizontal="center" vertical="center" wrapText="1"/>
    </xf>
    <xf numFmtId="0" fontId="1" fillId="16" borderId="41" xfId="0" applyFont="1" applyFill="1" applyBorder="1" applyAlignment="1">
      <alignment horizontal="center" vertical="center" wrapText="1"/>
    </xf>
    <xf numFmtId="0" fontId="5" fillId="16" borderId="52" xfId="0" applyFont="1" applyFill="1" applyBorder="1" applyAlignment="1">
      <alignment horizontal="left" vertical="center" wrapText="1"/>
    </xf>
    <xf numFmtId="0" fontId="5" fillId="16" borderId="26" xfId="0" applyFont="1" applyFill="1" applyBorder="1" applyAlignment="1">
      <alignment horizontal="left" vertical="center" wrapText="1"/>
    </xf>
    <xf numFmtId="0" fontId="5" fillId="16" borderId="48" xfId="0" applyFont="1" applyFill="1" applyBorder="1" applyAlignment="1">
      <alignment vertical="center" wrapText="1"/>
    </xf>
    <xf numFmtId="0" fontId="5" fillId="16" borderId="13" xfId="0" applyFont="1" applyFill="1" applyBorder="1" applyAlignment="1">
      <alignment vertical="center" wrapText="1"/>
    </xf>
    <xf numFmtId="0" fontId="5" fillId="16" borderId="44" xfId="0" applyFont="1" applyFill="1" applyBorder="1" applyAlignment="1">
      <alignment horizontal="left" vertical="center" wrapText="1"/>
    </xf>
    <xf numFmtId="0" fontId="5" fillId="16" borderId="16" xfId="0" applyFont="1" applyFill="1" applyBorder="1" applyAlignment="1">
      <alignment horizontal="left" vertical="center" wrapText="1"/>
    </xf>
    <xf numFmtId="0" fontId="5" fillId="16" borderId="1" xfId="0" applyFont="1" applyFill="1" applyBorder="1" applyAlignment="1">
      <alignment vertical="center" wrapText="1"/>
    </xf>
    <xf numFmtId="0" fontId="5" fillId="16" borderId="15" xfId="0" applyFont="1" applyFill="1" applyBorder="1" applyAlignment="1">
      <alignment vertical="center" wrapText="1"/>
    </xf>
    <xf numFmtId="0" fontId="5" fillId="16" borderId="16" xfId="0" applyFont="1" applyFill="1" applyBorder="1" applyAlignment="1">
      <alignment vertical="center" wrapText="1"/>
    </xf>
    <xf numFmtId="0" fontId="5" fillId="16" borderId="4" xfId="0" applyFont="1" applyFill="1" applyBorder="1" applyAlignment="1">
      <alignment vertical="center" wrapText="1"/>
    </xf>
    <xf numFmtId="0" fontId="5" fillId="16" borderId="74" xfId="0" applyFont="1" applyFill="1" applyBorder="1" applyAlignment="1">
      <alignment vertical="center" wrapText="1"/>
    </xf>
    <xf numFmtId="0" fontId="5" fillId="16" borderId="11" xfId="0" applyFont="1" applyFill="1" applyBorder="1" applyAlignment="1">
      <alignment vertical="center" wrapText="1"/>
    </xf>
    <xf numFmtId="0" fontId="0" fillId="16" borderId="1" xfId="0" applyFill="1" applyBorder="1"/>
    <xf numFmtId="0" fontId="0" fillId="16" borderId="15" xfId="0" applyFill="1" applyBorder="1"/>
    <xf numFmtId="0" fontId="0" fillId="16" borderId="89" xfId="0" applyFill="1" applyBorder="1"/>
    <xf numFmtId="0" fontId="0" fillId="16" borderId="7" xfId="0" applyFill="1" applyBorder="1"/>
    <xf numFmtId="0" fontId="0" fillId="16" borderId="2" xfId="0" applyFill="1" applyBorder="1"/>
    <xf numFmtId="0" fontId="0" fillId="16" borderId="4" xfId="0" applyFill="1" applyBorder="1"/>
    <xf numFmtId="0" fontId="0" fillId="16" borderId="39" xfId="0" applyFill="1" applyBorder="1"/>
    <xf numFmtId="0" fontId="0" fillId="16" borderId="68" xfId="0" applyFill="1" applyBorder="1"/>
    <xf numFmtId="0" fontId="0" fillId="16" borderId="22" xfId="0" applyFill="1" applyBorder="1"/>
    <xf numFmtId="0" fontId="17" fillId="16" borderId="15" xfId="0" applyFont="1" applyFill="1" applyBorder="1" applyAlignment="1">
      <alignment horizontal="center" vertical="center" wrapText="1"/>
    </xf>
    <xf numFmtId="0" fontId="17" fillId="16" borderId="16" xfId="0" applyFont="1" applyFill="1" applyBorder="1" applyAlignment="1">
      <alignment horizontal="center" vertical="center" wrapText="1"/>
    </xf>
    <xf numFmtId="0" fontId="0" fillId="16" borderId="12" xfId="0" applyFill="1" applyBorder="1"/>
    <xf numFmtId="0" fontId="0" fillId="16" borderId="14" xfId="0" applyFill="1" applyBorder="1"/>
    <xf numFmtId="0" fontId="0" fillId="16" borderId="74" xfId="0" applyFill="1" applyBorder="1"/>
    <xf numFmtId="0" fontId="0" fillId="16" borderId="11" xfId="0" applyFill="1" applyBorder="1"/>
    <xf numFmtId="0" fontId="0" fillId="16" borderId="90" xfId="0" applyFill="1" applyBorder="1"/>
    <xf numFmtId="0" fontId="7" fillId="7" borderId="88" xfId="0" applyFont="1" applyFill="1" applyBorder="1"/>
    <xf numFmtId="0" fontId="0" fillId="16" borderId="26" xfId="0" applyFill="1" applyBorder="1"/>
    <xf numFmtId="0" fontId="0" fillId="16" borderId="28" xfId="0" applyFill="1" applyBorder="1"/>
    <xf numFmtId="0" fontId="0" fillId="16" borderId="70" xfId="0" applyFill="1" applyBorder="1"/>
    <xf numFmtId="0" fontId="0" fillId="16" borderId="92" xfId="0" applyFill="1" applyBorder="1"/>
    <xf numFmtId="0" fontId="0" fillId="16" borderId="40" xfId="0" applyFill="1" applyBorder="1" applyAlignment="1">
      <alignment horizontal="left" vertical="center"/>
    </xf>
    <xf numFmtId="0" fontId="0" fillId="16" borderId="41" xfId="0" applyFill="1" applyBorder="1" applyAlignment="1">
      <alignment horizontal="left" vertical="center"/>
    </xf>
    <xf numFmtId="0" fontId="3" fillId="15" borderId="1" xfId="0" applyFont="1" applyFill="1" applyBorder="1" applyAlignment="1">
      <alignment wrapText="1"/>
    </xf>
    <xf numFmtId="0" fontId="32" fillId="0" borderId="0" xfId="0" applyFont="1" applyAlignment="1">
      <alignment horizontal="left"/>
    </xf>
    <xf numFmtId="0" fontId="5" fillId="3" borderId="88" xfId="0" applyFont="1" applyFill="1" applyBorder="1" applyAlignment="1">
      <alignment horizontal="center" vertical="center"/>
    </xf>
    <xf numFmtId="0" fontId="5" fillId="3" borderId="40" xfId="0" applyFont="1" applyFill="1" applyBorder="1" applyAlignment="1">
      <alignment horizontal="center" vertical="center" wrapText="1"/>
    </xf>
    <xf numFmtId="0" fontId="9" fillId="8" borderId="31" xfId="0" applyFont="1" applyFill="1" applyBorder="1" applyAlignment="1">
      <alignment horizontal="left" vertical="top" wrapText="1"/>
    </xf>
    <xf numFmtId="0" fontId="10" fillId="8" borderId="31" xfId="0" applyFont="1" applyFill="1" applyBorder="1" applyAlignment="1">
      <alignment horizontal="left" vertical="center" wrapText="1"/>
    </xf>
    <xf numFmtId="0" fontId="2" fillId="4" borderId="0" xfId="0" applyFont="1" applyFill="1" applyAlignment="1">
      <alignment horizontal="center" vertical="center"/>
    </xf>
    <xf numFmtId="0" fontId="9" fillId="4" borderId="0" xfId="0" applyFont="1" applyFill="1" applyAlignment="1">
      <alignment horizontal="left" vertical="center" wrapText="1"/>
    </xf>
    <xf numFmtId="0" fontId="9" fillId="4" borderId="0" xfId="0" applyFont="1" applyFill="1" applyAlignment="1">
      <alignment horizontal="center" vertical="center" wrapText="1"/>
    </xf>
    <xf numFmtId="0" fontId="9" fillId="4" borderId="0" xfId="0" applyFont="1" applyFill="1" applyAlignment="1">
      <alignment horizontal="center" vertical="center"/>
    </xf>
    <xf numFmtId="0" fontId="9" fillId="4" borderId="0" xfId="0" applyFont="1" applyFill="1"/>
    <xf numFmtId="0" fontId="9" fillId="4" borderId="0" xfId="0" applyFont="1" applyFill="1" applyAlignment="1">
      <alignment horizontal="right" vertical="center"/>
    </xf>
    <xf numFmtId="4" fontId="9" fillId="4" borderId="0" xfId="0" applyNumberFormat="1" applyFont="1" applyFill="1" applyAlignment="1">
      <alignment horizontal="right" vertical="center"/>
    </xf>
    <xf numFmtId="4" fontId="10" fillId="4" borderId="0" xfId="0" applyNumberFormat="1" applyFont="1" applyFill="1" applyAlignment="1">
      <alignment horizontal="right" vertical="center"/>
    </xf>
    <xf numFmtId="0" fontId="2" fillId="4" borderId="0" xfId="0" applyFont="1" applyFill="1"/>
    <xf numFmtId="0" fontId="3" fillId="17" borderId="1" xfId="0" applyFont="1" applyFill="1" applyBorder="1" applyAlignment="1">
      <alignment horizontal="center" vertical="center"/>
    </xf>
    <xf numFmtId="0" fontId="3" fillId="17" borderId="39" xfId="0" applyFont="1" applyFill="1" applyBorder="1" applyAlignment="1">
      <alignment horizontal="left" vertical="center" wrapText="1"/>
    </xf>
    <xf numFmtId="0" fontId="3" fillId="17" borderId="39" xfId="0" applyFont="1" applyFill="1" applyBorder="1" applyAlignment="1">
      <alignment horizontal="center" vertical="center" wrapText="1"/>
    </xf>
    <xf numFmtId="0" fontId="3" fillId="17" borderId="39" xfId="0" applyFont="1" applyFill="1" applyBorder="1" applyAlignment="1">
      <alignment horizontal="center" vertical="center"/>
    </xf>
    <xf numFmtId="0" fontId="3" fillId="17" borderId="66" xfId="0" applyFont="1" applyFill="1" applyBorder="1" applyAlignment="1">
      <alignment horizontal="right" vertical="center"/>
    </xf>
    <xf numFmtId="4" fontId="3" fillId="17" borderId="66" xfId="0" applyNumberFormat="1" applyFont="1" applyFill="1" applyBorder="1" applyAlignment="1">
      <alignment horizontal="right" vertical="center"/>
    </xf>
    <xf numFmtId="4" fontId="3" fillId="17" borderId="39" xfId="0" applyNumberFormat="1" applyFont="1" applyFill="1" applyBorder="1" applyAlignment="1">
      <alignment horizontal="right" vertical="center" wrapText="1"/>
    </xf>
    <xf numFmtId="0" fontId="3"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164" fontId="2" fillId="4" borderId="1" xfId="0" applyNumberFormat="1" applyFont="1" applyFill="1" applyBorder="1" applyAlignment="1">
      <alignment horizontal="right" vertical="center"/>
    </xf>
    <xf numFmtId="1" fontId="2" fillId="4" borderId="1" xfId="0" applyNumberFormat="1" applyFont="1" applyFill="1" applyBorder="1" applyAlignment="1">
      <alignment horizontal="right" vertical="center"/>
    </xf>
    <xf numFmtId="4" fontId="2" fillId="4" borderId="1" xfId="0" applyNumberFormat="1" applyFont="1" applyFill="1" applyBorder="1" applyAlignment="1">
      <alignment horizontal="right" vertical="center"/>
    </xf>
    <xf numFmtId="4" fontId="3" fillId="4" borderId="1" xfId="0" applyNumberFormat="1" applyFont="1" applyFill="1" applyBorder="1" applyAlignment="1">
      <alignment horizontal="right" vertical="center"/>
    </xf>
    <xf numFmtId="0" fontId="24" fillId="4" borderId="0" xfId="0" applyFont="1" applyFill="1" applyAlignment="1">
      <alignment horizontal="center"/>
    </xf>
    <xf numFmtId="0" fontId="40" fillId="4" borderId="1" xfId="0" applyFont="1" applyFill="1" applyBorder="1" applyAlignment="1">
      <alignment horizontal="left" vertical="center" wrapText="1"/>
    </xf>
    <xf numFmtId="0" fontId="24" fillId="4" borderId="1" xfId="0" applyFont="1" applyFill="1" applyBorder="1" applyAlignment="1">
      <alignment horizontal="center" vertical="center" wrapText="1"/>
    </xf>
    <xf numFmtId="49" fontId="24" fillId="4" borderId="1" xfId="0" applyNumberFormat="1" applyFont="1" applyFill="1" applyBorder="1" applyAlignment="1">
      <alignment horizontal="center" vertical="center"/>
    </xf>
    <xf numFmtId="164" fontId="24" fillId="4" borderId="1" xfId="0" applyNumberFormat="1" applyFont="1" applyFill="1" applyBorder="1" applyAlignment="1">
      <alignment horizontal="right" vertical="center"/>
    </xf>
    <xf numFmtId="1" fontId="24" fillId="4" borderId="1" xfId="0" applyNumberFormat="1" applyFont="1" applyFill="1" applyBorder="1" applyAlignment="1">
      <alignment horizontal="right" vertical="center"/>
    </xf>
    <xf numFmtId="4" fontId="24" fillId="4" borderId="1" xfId="0" applyNumberFormat="1" applyFont="1" applyFill="1" applyBorder="1" applyAlignment="1">
      <alignment horizontal="right" vertical="center"/>
    </xf>
    <xf numFmtId="4" fontId="40" fillId="4" borderId="1" xfId="0" applyNumberFormat="1" applyFont="1" applyFill="1" applyBorder="1" applyAlignment="1">
      <alignment horizontal="right" vertical="center"/>
    </xf>
    <xf numFmtId="0" fontId="10" fillId="4"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164" fontId="9" fillId="4" borderId="1" xfId="0" applyNumberFormat="1" applyFont="1" applyFill="1" applyBorder="1" applyAlignment="1">
      <alignment horizontal="right" vertical="center"/>
    </xf>
    <xf numFmtId="1" fontId="9" fillId="4" borderId="1" xfId="0" applyNumberFormat="1" applyFont="1" applyFill="1" applyBorder="1" applyAlignment="1">
      <alignment horizontal="right" vertical="center"/>
    </xf>
    <xf numFmtId="4" fontId="9" fillId="4" borderId="1" xfId="0" applyNumberFormat="1" applyFont="1" applyFill="1" applyBorder="1" applyAlignment="1">
      <alignment horizontal="right" vertical="center"/>
    </xf>
    <xf numFmtId="4" fontId="10" fillId="4" borderId="1" xfId="0" applyNumberFormat="1" applyFont="1" applyFill="1" applyBorder="1" applyAlignment="1">
      <alignment horizontal="right" vertical="center"/>
    </xf>
    <xf numFmtId="0" fontId="2" fillId="4" borderId="1" xfId="0" applyFont="1" applyFill="1" applyBorder="1" applyAlignment="1">
      <alignment horizontal="right" vertical="center"/>
    </xf>
    <xf numFmtId="3" fontId="2" fillId="4" borderId="1" xfId="0" applyNumberFormat="1" applyFont="1" applyFill="1" applyBorder="1" applyAlignment="1">
      <alignment horizontal="right" vertical="center"/>
    </xf>
    <xf numFmtId="49" fontId="9" fillId="4" borderId="1" xfId="0" quotePrefix="1" applyNumberFormat="1" applyFont="1" applyFill="1" applyBorder="1" applyAlignment="1">
      <alignment horizontal="center" vertical="center"/>
    </xf>
    <xf numFmtId="0" fontId="2" fillId="4" borderId="0" xfId="0" applyFont="1" applyFill="1" applyAlignment="1">
      <alignment horizontal="center"/>
    </xf>
    <xf numFmtId="0" fontId="9" fillId="4" borderId="0" xfId="0" applyFont="1" applyFill="1" applyAlignment="1">
      <alignment horizontal="center"/>
    </xf>
    <xf numFmtId="0" fontId="6" fillId="4" borderId="1" xfId="0" applyFont="1" applyFill="1" applyBorder="1" applyAlignment="1">
      <alignment horizontal="right" vertical="center"/>
    </xf>
    <xf numFmtId="164" fontId="6" fillId="4" borderId="1" xfId="0" applyNumberFormat="1" applyFont="1" applyFill="1" applyBorder="1" applyAlignment="1">
      <alignment horizontal="right" vertical="center"/>
    </xf>
    <xf numFmtId="0" fontId="24" fillId="4" borderId="1" xfId="0" applyFont="1" applyFill="1" applyBorder="1" applyAlignment="1">
      <alignment horizontal="right" vertical="center"/>
    </xf>
    <xf numFmtId="49" fontId="2" fillId="4" borderId="1" xfId="0" applyNumberFormat="1" applyFont="1" applyFill="1" applyBorder="1" applyAlignment="1">
      <alignment horizontal="center" vertical="center"/>
    </xf>
    <xf numFmtId="0" fontId="24" fillId="4" borderId="0" xfId="0" applyFont="1" applyFill="1"/>
    <xf numFmtId="0" fontId="26" fillId="14" borderId="1" xfId="2" applyNumberFormat="1" applyFont="1" applyFill="1" applyBorder="1" applyAlignment="1">
      <alignment horizontal="left" vertical="center" wrapText="1"/>
    </xf>
    <xf numFmtId="0" fontId="27" fillId="14" borderId="1" xfId="2" applyNumberFormat="1" applyFont="1" applyFill="1" applyBorder="1" applyAlignment="1">
      <alignment horizontal="center" vertical="center" wrapText="1"/>
    </xf>
    <xf numFmtId="0" fontId="24" fillId="4" borderId="1" xfId="0" applyFont="1" applyFill="1" applyBorder="1" applyAlignment="1">
      <alignment horizontal="center"/>
    </xf>
    <xf numFmtId="0" fontId="26" fillId="13" borderId="1" xfId="2" applyNumberFormat="1" applyFont="1" applyFill="1" applyBorder="1" applyAlignment="1">
      <alignment horizontal="left" vertical="center" wrapText="1"/>
    </xf>
    <xf numFmtId="0" fontId="27" fillId="13" borderId="1" xfId="2" applyNumberFormat="1" applyFont="1" applyFill="1" applyBorder="1" applyAlignment="1">
      <alignment horizontal="center" vertical="center" wrapText="1"/>
    </xf>
    <xf numFmtId="3" fontId="24" fillId="4" borderId="0" xfId="0" applyNumberFormat="1" applyFont="1" applyFill="1" applyBorder="1"/>
    <xf numFmtId="0" fontId="10" fillId="14" borderId="1" xfId="2" applyNumberFormat="1" applyFont="1" applyFill="1" applyBorder="1" applyAlignment="1">
      <alignment horizontal="left" vertical="center" wrapText="1"/>
    </xf>
    <xf numFmtId="0" fontId="10" fillId="4" borderId="1" xfId="0" applyFont="1" applyFill="1" applyBorder="1" applyAlignment="1">
      <alignment horizontal="left" vertical="center"/>
    </xf>
    <xf numFmtId="4" fontId="2" fillId="4" borderId="1" xfId="0" applyNumberFormat="1" applyFont="1" applyFill="1" applyBorder="1" applyAlignment="1">
      <alignment horizontal="center" vertical="center"/>
    </xf>
    <xf numFmtId="0" fontId="41" fillId="4" borderId="1" xfId="0" applyFont="1" applyFill="1" applyBorder="1" applyAlignment="1">
      <alignment horizontal="left" vertical="center"/>
    </xf>
    <xf numFmtId="3" fontId="2" fillId="4" borderId="1" xfId="0" applyNumberFormat="1" applyFont="1" applyFill="1" applyBorder="1" applyAlignment="1">
      <alignment horizontal="center" vertical="center"/>
    </xf>
    <xf numFmtId="0" fontId="2" fillId="4" borderId="1" xfId="0" applyFont="1" applyFill="1" applyBorder="1" applyAlignment="1">
      <alignment horizontal="left" vertical="center" wrapText="1"/>
    </xf>
    <xf numFmtId="0" fontId="2" fillId="4" borderId="0" xfId="0" applyFont="1" applyFill="1" applyAlignment="1">
      <alignment horizontal="left" vertical="center" wrapText="1"/>
    </xf>
    <xf numFmtId="0" fontId="2" fillId="4" borderId="0" xfId="0" applyFont="1" applyFill="1" applyAlignment="1">
      <alignment horizontal="center" vertical="center" wrapText="1"/>
    </xf>
    <xf numFmtId="0" fontId="2" fillId="4" borderId="0" xfId="0" applyFont="1" applyFill="1" applyAlignment="1">
      <alignment horizontal="right" vertical="center"/>
    </xf>
    <xf numFmtId="4" fontId="2" fillId="4" borderId="0" xfId="0" applyNumberFormat="1" applyFont="1" applyFill="1" applyAlignment="1">
      <alignment horizontal="right" vertical="center"/>
    </xf>
    <xf numFmtId="4" fontId="3" fillId="4" borderId="0" xfId="0" applyNumberFormat="1" applyFont="1" applyFill="1" applyAlignment="1">
      <alignment horizontal="right" vertical="center"/>
    </xf>
    <xf numFmtId="0" fontId="0" fillId="16" borderId="77" xfId="0" applyFont="1" applyFill="1" applyBorder="1" applyAlignment="1">
      <alignment horizontal="left" vertical="top"/>
    </xf>
    <xf numFmtId="0" fontId="0" fillId="0" borderId="39" xfId="0" applyBorder="1" applyAlignment="1">
      <alignment horizontal="center" vertical="center" wrapText="1"/>
    </xf>
    <xf numFmtId="0" fontId="0" fillId="0" borderId="7" xfId="0" applyBorder="1" applyAlignment="1">
      <alignment horizontal="center" vertical="center" wrapText="1"/>
    </xf>
    <xf numFmtId="0" fontId="0" fillId="0" borderId="40" xfId="0" applyBorder="1" applyAlignment="1">
      <alignment horizontal="center" vertical="center" wrapText="1"/>
    </xf>
    <xf numFmtId="0" fontId="18" fillId="0" borderId="39"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40" xfId="0" applyFont="1" applyBorder="1" applyAlignment="1">
      <alignment horizontal="center" vertical="center" wrapText="1"/>
    </xf>
    <xf numFmtId="0" fontId="0" fillId="0" borderId="39" xfId="0" applyBorder="1" applyAlignment="1">
      <alignment horizontal="center" vertical="top" wrapText="1"/>
    </xf>
    <xf numFmtId="0" fontId="0" fillId="0" borderId="7" xfId="0" applyBorder="1" applyAlignment="1">
      <alignment horizontal="center" vertical="top" wrapText="1"/>
    </xf>
    <xf numFmtId="0" fontId="0" fillId="0" borderId="40" xfId="0" applyBorder="1" applyAlignment="1">
      <alignment horizontal="center" vertical="top" wrapText="1"/>
    </xf>
    <xf numFmtId="0" fontId="0" fillId="0" borderId="62" xfId="0" applyBorder="1" applyAlignment="1">
      <alignment horizontal="center" vertical="center" wrapText="1"/>
    </xf>
    <xf numFmtId="0" fontId="0" fillId="0" borderId="0" xfId="0" applyBorder="1" applyAlignment="1">
      <alignment horizontal="center" vertical="center" wrapText="1"/>
    </xf>
    <xf numFmtId="0" fontId="0" fillId="0" borderId="29" xfId="0" applyBorder="1" applyAlignment="1">
      <alignment horizontal="center" vertical="center" wrapText="1"/>
    </xf>
    <xf numFmtId="0" fontId="2" fillId="0" borderId="62"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0" fillId="16" borderId="39" xfId="0" applyFill="1" applyBorder="1" applyAlignment="1">
      <alignment horizontal="center"/>
    </xf>
    <xf numFmtId="0" fontId="0" fillId="16" borderId="2" xfId="0" applyFill="1" applyBorder="1" applyAlignment="1">
      <alignment horizontal="center"/>
    </xf>
    <xf numFmtId="0" fontId="0" fillId="16" borderId="68" xfId="0" applyFill="1" applyBorder="1" applyAlignment="1">
      <alignment horizontal="center"/>
    </xf>
    <xf numFmtId="0" fontId="0" fillId="16" borderId="22" xfId="0" applyFill="1" applyBorder="1" applyAlignment="1">
      <alignment horizontal="center"/>
    </xf>
    <xf numFmtId="0" fontId="0" fillId="16" borderId="4" xfId="0" applyFill="1" applyBorder="1" applyAlignment="1">
      <alignment horizontal="center"/>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0" fillId="0" borderId="2" xfId="0"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0" fillId="0" borderId="4" xfId="0" applyBorder="1" applyAlignment="1">
      <alignment horizontal="center" vertical="center" wrapText="1"/>
    </xf>
    <xf numFmtId="0" fontId="2" fillId="0" borderId="4" xfId="0" applyFont="1" applyBorder="1" applyAlignment="1">
      <alignment horizontal="center" vertical="top" wrapText="1"/>
    </xf>
    <xf numFmtId="0" fontId="2" fillId="0" borderId="7" xfId="0" applyFont="1" applyBorder="1" applyAlignment="1">
      <alignment horizontal="center" vertical="top" wrapText="1"/>
    </xf>
    <xf numFmtId="0" fontId="9" fillId="0" borderId="7"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87"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40" xfId="0" applyFont="1" applyFill="1" applyBorder="1" applyAlignment="1">
      <alignment horizontal="center" vertical="center"/>
    </xf>
    <xf numFmtId="0" fontId="9" fillId="15" borderId="17" xfId="0" applyFont="1" applyFill="1" applyBorder="1" applyAlignment="1">
      <alignment horizontal="left" vertical="top" wrapText="1"/>
    </xf>
    <xf numFmtId="0" fontId="9" fillId="15" borderId="48" xfId="0" applyFont="1" applyFill="1" applyBorder="1" applyAlignment="1">
      <alignment horizontal="left" vertical="top" wrapText="1"/>
    </xf>
    <xf numFmtId="0" fontId="2" fillId="15" borderId="17" xfId="0" applyFont="1" applyFill="1" applyBorder="1" applyAlignment="1">
      <alignment horizontal="left" vertical="top" wrapText="1"/>
    </xf>
    <xf numFmtId="0" fontId="2" fillId="15" borderId="48" xfId="0" applyFont="1" applyFill="1" applyBorder="1" applyAlignment="1">
      <alignment horizontal="left" vertical="top" wrapText="1"/>
    </xf>
    <xf numFmtId="0" fontId="10" fillId="15" borderId="17" xfId="0" applyFont="1" applyFill="1" applyBorder="1" applyAlignment="1">
      <alignment horizontal="left" vertical="top" wrapText="1"/>
    </xf>
    <xf numFmtId="0" fontId="10" fillId="15" borderId="48" xfId="0" applyFont="1" applyFill="1" applyBorder="1" applyAlignment="1">
      <alignment horizontal="left" vertical="top" wrapText="1"/>
    </xf>
    <xf numFmtId="0" fontId="9" fillId="0" borderId="17" xfId="0" applyFont="1" applyBorder="1" applyAlignment="1" applyProtection="1">
      <alignment horizontal="left" vertical="top" wrapText="1"/>
    </xf>
    <xf numFmtId="0" fontId="9" fillId="0" borderId="48" xfId="0" applyFont="1" applyBorder="1" applyAlignment="1" applyProtection="1">
      <alignment horizontal="left" vertical="top" wrapText="1"/>
    </xf>
    <xf numFmtId="0" fontId="3" fillId="15" borderId="17" xfId="0" applyFont="1" applyFill="1" applyBorder="1" applyAlignment="1">
      <alignment horizontal="left" vertical="top" wrapText="1"/>
    </xf>
    <xf numFmtId="0" fontId="3" fillId="15" borderId="48" xfId="0" applyFont="1" applyFill="1" applyBorder="1" applyAlignment="1">
      <alignment horizontal="left" vertical="top" wrapText="1"/>
    </xf>
    <xf numFmtId="0" fontId="5" fillId="2" borderId="58" xfId="0" applyFont="1" applyFill="1" applyBorder="1" applyAlignment="1">
      <alignment horizontal="left" vertical="center" wrapText="1"/>
    </xf>
    <xf numFmtId="0" fontId="5" fillId="2" borderId="59" xfId="0" applyFont="1" applyFill="1" applyBorder="1" applyAlignment="1">
      <alignment horizontal="left" vertical="center" wrapText="1"/>
    </xf>
    <xf numFmtId="0" fontId="5" fillId="2" borderId="56" xfId="0" applyFont="1" applyFill="1" applyBorder="1" applyAlignment="1">
      <alignment horizontal="left" vertical="center" wrapText="1"/>
    </xf>
    <xf numFmtId="0" fontId="5" fillId="2" borderId="53" xfId="0" applyFont="1" applyFill="1" applyBorder="1" applyAlignment="1">
      <alignment horizontal="left" vertical="center" wrapText="1"/>
    </xf>
    <xf numFmtId="0" fontId="7" fillId="7" borderId="38" xfId="0" applyFont="1" applyFill="1" applyBorder="1" applyAlignment="1">
      <alignment horizontal="center" vertical="top"/>
    </xf>
    <xf numFmtId="0" fontId="7" fillId="7" borderId="27" xfId="0" applyFont="1" applyFill="1" applyBorder="1" applyAlignment="1">
      <alignment horizontal="center" vertical="top"/>
    </xf>
    <xf numFmtId="0" fontId="7" fillId="7" borderId="88" xfId="0" applyFont="1" applyFill="1" applyBorder="1" applyAlignment="1">
      <alignment horizontal="center" vertical="top"/>
    </xf>
    <xf numFmtId="0" fontId="9" fillId="0" borderId="17" xfId="0" applyFont="1" applyBorder="1" applyAlignment="1">
      <alignment horizontal="left" vertical="top" wrapText="1"/>
    </xf>
    <xf numFmtId="0" fontId="9" fillId="0" borderId="48" xfId="0" applyFont="1" applyBorder="1" applyAlignment="1">
      <alignment horizontal="left" vertical="top" wrapText="1"/>
    </xf>
    <xf numFmtId="0" fontId="9" fillId="0" borderId="75" xfId="0" applyFont="1" applyBorder="1" applyAlignment="1">
      <alignment horizontal="left" vertical="top" wrapText="1"/>
    </xf>
    <xf numFmtId="0" fontId="9" fillId="0" borderId="44" xfId="0" applyFont="1" applyBorder="1" applyAlignment="1">
      <alignment horizontal="left" vertical="top" wrapText="1"/>
    </xf>
    <xf numFmtId="0" fontId="9" fillId="0" borderId="75" xfId="0" applyFont="1" applyFill="1" applyBorder="1" applyAlignment="1">
      <alignment horizontal="left" vertical="top" wrapText="1"/>
    </xf>
    <xf numFmtId="0" fontId="9" fillId="0" borderId="44"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48" xfId="0" applyFont="1" applyFill="1" applyBorder="1" applyAlignment="1">
      <alignment horizontal="left" vertical="top" wrapText="1"/>
    </xf>
    <xf numFmtId="0" fontId="5" fillId="2" borderId="66" xfId="0" applyFont="1" applyFill="1" applyBorder="1" applyAlignment="1">
      <alignment horizontal="left" vertical="center" wrapText="1"/>
    </xf>
    <xf numFmtId="0" fontId="5" fillId="2" borderId="6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5" xfId="0" applyFont="1" applyFill="1" applyBorder="1" applyAlignment="1">
      <alignment horizontal="left" vertical="center" wrapText="1"/>
    </xf>
    <xf numFmtId="0" fontId="31" fillId="2" borderId="66" xfId="0" applyFont="1" applyFill="1" applyBorder="1" applyAlignment="1">
      <alignment horizontal="left" vertical="center" wrapText="1"/>
    </xf>
    <xf numFmtId="0" fontId="9" fillId="0" borderId="3" xfId="0" applyFont="1" applyBorder="1" applyAlignment="1">
      <alignment horizontal="left" vertical="top" wrapText="1"/>
    </xf>
    <xf numFmtId="0" fontId="9" fillId="0" borderId="45" xfId="0" applyFont="1" applyBorder="1" applyAlignment="1">
      <alignment horizontal="left" vertical="top" wrapText="1"/>
    </xf>
    <xf numFmtId="0" fontId="5" fillId="3" borderId="66" xfId="0" applyFont="1" applyFill="1" applyBorder="1" applyAlignment="1">
      <alignment horizontal="center" vertical="center" wrapText="1"/>
    </xf>
    <xf numFmtId="0" fontId="5" fillId="3" borderId="67" xfId="0" applyFont="1" applyFill="1" applyBorder="1" applyAlignment="1">
      <alignment horizontal="center" vertical="center" wrapText="1"/>
    </xf>
    <xf numFmtId="0" fontId="2" fillId="0" borderId="17"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75"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5" fillId="7" borderId="38" xfId="0" applyFont="1" applyFill="1" applyBorder="1" applyAlignment="1">
      <alignment horizontal="center" vertical="top"/>
    </xf>
    <xf numFmtId="0" fontId="5" fillId="7" borderId="27" xfId="0" applyFont="1" applyFill="1" applyBorder="1" applyAlignment="1">
      <alignment horizontal="center" vertical="top"/>
    </xf>
    <xf numFmtId="0" fontId="5" fillId="7" borderId="88" xfId="0" applyFont="1" applyFill="1" applyBorder="1" applyAlignment="1">
      <alignment horizontal="center" vertical="top"/>
    </xf>
    <xf numFmtId="0" fontId="2" fillId="0" borderId="1" xfId="0" applyFont="1" applyBorder="1" applyAlignment="1">
      <alignment horizontal="left" vertical="top"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2" fillId="0" borderId="17" xfId="0" applyFont="1" applyFill="1" applyBorder="1" applyAlignment="1">
      <alignment horizontal="left" vertical="top" wrapText="1"/>
    </xf>
    <xf numFmtId="0" fontId="2" fillId="0" borderId="48" xfId="0" applyFont="1" applyFill="1" applyBorder="1" applyAlignment="1">
      <alignment horizontal="left" vertical="top"/>
    </xf>
    <xf numFmtId="0" fontId="11" fillId="0" borderId="17" xfId="0" applyFont="1" applyFill="1" applyBorder="1" applyAlignment="1">
      <alignment horizontal="left" vertical="top" wrapText="1"/>
    </xf>
    <xf numFmtId="0" fontId="6" fillId="0" borderId="48" xfId="0" applyFont="1" applyFill="1" applyBorder="1" applyAlignment="1">
      <alignment horizontal="left" vertical="top"/>
    </xf>
    <xf numFmtId="0" fontId="9" fillId="0" borderId="17" xfId="0" applyFont="1" applyFill="1" applyBorder="1" applyAlignment="1">
      <alignment horizontal="left" vertical="top"/>
    </xf>
    <xf numFmtId="0" fontId="9" fillId="0" borderId="48" xfId="0" applyFont="1" applyFill="1" applyBorder="1" applyAlignment="1">
      <alignment horizontal="left" vertical="top"/>
    </xf>
    <xf numFmtId="0" fontId="3" fillId="0" borderId="1" xfId="0" applyFont="1" applyFill="1" applyBorder="1" applyAlignment="1">
      <alignment horizontal="left" wrapText="1"/>
    </xf>
    <xf numFmtId="0" fontId="3" fillId="10" borderId="1" xfId="0" applyFont="1" applyFill="1" applyBorder="1" applyAlignment="1">
      <alignment horizontal="left" vertical="center" wrapText="1"/>
    </xf>
    <xf numFmtId="0" fontId="2" fillId="0" borderId="47" xfId="0" applyFont="1" applyFill="1" applyBorder="1" applyAlignment="1">
      <alignment vertical="center" wrapText="1"/>
    </xf>
    <xf numFmtId="0" fontId="2" fillId="0" borderId="7" xfId="0" applyFont="1" applyFill="1" applyBorder="1" applyAlignment="1">
      <alignment vertical="center" wrapText="1"/>
    </xf>
    <xf numFmtId="0" fontId="2" fillId="0" borderId="40" xfId="0" applyFont="1" applyFill="1" applyBorder="1" applyAlignment="1">
      <alignment vertical="center" wrapText="1"/>
    </xf>
    <xf numFmtId="0" fontId="0" fillId="16" borderId="14" xfId="0" applyFont="1" applyFill="1" applyBorder="1" applyAlignment="1">
      <alignment horizontal="left"/>
    </xf>
    <xf numFmtId="0" fontId="0" fillId="16" borderId="16" xfId="0" applyFont="1" applyFill="1" applyBorder="1" applyAlignment="1">
      <alignment horizontal="left"/>
    </xf>
    <xf numFmtId="0" fontId="0" fillId="16" borderId="12" xfId="0" applyFont="1" applyFill="1" applyBorder="1" applyAlignment="1">
      <alignment horizontal="left"/>
    </xf>
    <xf numFmtId="0" fontId="0" fillId="16" borderId="13" xfId="0" applyFont="1" applyFill="1" applyBorder="1" applyAlignment="1">
      <alignment horizontal="left"/>
    </xf>
    <xf numFmtId="0" fontId="2" fillId="0" borderId="48" xfId="0" applyFont="1" applyFill="1" applyBorder="1" applyAlignment="1">
      <alignment horizontal="left" vertical="top" wrapText="1"/>
    </xf>
    <xf numFmtId="0" fontId="5" fillId="2" borderId="49" xfId="0" applyFont="1" applyFill="1" applyBorder="1" applyAlignment="1">
      <alignment horizontal="left" vertical="center" wrapText="1"/>
    </xf>
    <xf numFmtId="0" fontId="5" fillId="2" borderId="46" xfId="0" applyFont="1" applyFill="1" applyBorder="1" applyAlignment="1">
      <alignment horizontal="left" vertical="center" wrapText="1"/>
    </xf>
    <xf numFmtId="0" fontId="2" fillId="0" borderId="17" xfId="0" applyFont="1" applyFill="1" applyBorder="1" applyAlignment="1">
      <alignment horizontal="left" vertical="top"/>
    </xf>
    <xf numFmtId="0" fontId="5" fillId="3" borderId="60" xfId="0" applyFont="1" applyFill="1" applyBorder="1" applyAlignment="1">
      <alignment horizontal="center" vertical="center" wrapText="1"/>
    </xf>
    <xf numFmtId="0" fontId="5" fillId="3" borderId="61" xfId="0" applyFont="1" applyFill="1" applyBorder="1" applyAlignment="1">
      <alignment horizontal="center" vertical="center" wrapText="1"/>
    </xf>
    <xf numFmtId="0" fontId="2" fillId="0" borderId="75" xfId="0" applyFont="1" applyFill="1" applyBorder="1" applyAlignment="1">
      <alignment horizontal="left" vertical="top"/>
    </xf>
    <xf numFmtId="0" fontId="2" fillId="0" borderId="44" xfId="0" applyFont="1" applyFill="1" applyBorder="1" applyAlignment="1">
      <alignment horizontal="left" vertical="top"/>
    </xf>
    <xf numFmtId="0" fontId="0" fillId="16" borderId="10" xfId="0" applyFont="1" applyFill="1" applyBorder="1" applyAlignment="1">
      <alignment horizontal="left"/>
    </xf>
    <xf numFmtId="0" fontId="0" fillId="16" borderId="11" xfId="0" applyFont="1" applyFill="1" applyBorder="1" applyAlignment="1">
      <alignment horizontal="left"/>
    </xf>
    <xf numFmtId="0" fontId="0" fillId="0" borderId="12" xfId="0" applyFont="1" applyBorder="1" applyAlignment="1">
      <alignment horizontal="left" wrapText="1"/>
    </xf>
    <xf numFmtId="0" fontId="0" fillId="0" borderId="13" xfId="0" applyFont="1" applyBorder="1" applyAlignment="1">
      <alignment horizontal="left" wrapText="1"/>
    </xf>
    <xf numFmtId="0" fontId="0" fillId="0" borderId="12" xfId="0" applyFont="1" applyBorder="1" applyAlignment="1">
      <alignment horizontal="left"/>
    </xf>
    <xf numFmtId="0" fontId="0" fillId="0" borderId="13" xfId="0" applyFont="1" applyBorder="1" applyAlignment="1">
      <alignment horizontal="left"/>
    </xf>
    <xf numFmtId="0" fontId="5" fillId="16" borderId="5" xfId="0" applyFont="1" applyFill="1" applyBorder="1" applyAlignment="1">
      <alignment horizontal="left" vertical="center"/>
    </xf>
    <xf numFmtId="0" fontId="5" fillId="16" borderId="81" xfId="0" applyFont="1" applyFill="1" applyBorder="1" applyAlignment="1">
      <alignment horizontal="left" vertical="center"/>
    </xf>
    <xf numFmtId="0" fontId="8" fillId="2" borderId="23"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5" fillId="7" borderId="21" xfId="0" applyFont="1" applyFill="1" applyBorder="1" applyAlignment="1">
      <alignment horizontal="center" vertical="top"/>
    </xf>
    <xf numFmtId="0" fontId="5" fillId="7" borderId="12" xfId="0" applyFont="1" applyFill="1" applyBorder="1" applyAlignment="1">
      <alignment horizontal="center" vertical="top"/>
    </xf>
    <xf numFmtId="0" fontId="5" fillId="7" borderId="73" xfId="0" applyFont="1" applyFill="1" applyBorder="1" applyAlignment="1">
      <alignment horizontal="center" vertical="top"/>
    </xf>
    <xf numFmtId="0" fontId="9" fillId="0" borderId="55" xfId="0" applyFont="1" applyFill="1" applyBorder="1" applyAlignment="1">
      <alignment horizontal="left" vertical="top" wrapText="1"/>
    </xf>
    <xf numFmtId="0" fontId="9" fillId="0" borderId="52" xfId="0" applyFont="1" applyFill="1" applyBorder="1" applyAlignment="1">
      <alignment horizontal="left" vertical="top" wrapText="1"/>
    </xf>
    <xf numFmtId="0" fontId="5" fillId="2" borderId="85" xfId="0" applyFont="1" applyFill="1" applyBorder="1" applyAlignment="1">
      <alignment horizontal="left" vertical="center" wrapText="1"/>
    </xf>
    <xf numFmtId="0" fontId="5" fillId="2" borderId="86" xfId="0" applyFont="1" applyFill="1" applyBorder="1" applyAlignment="1">
      <alignment horizontal="left" vertical="center" wrapText="1"/>
    </xf>
    <xf numFmtId="0" fontId="5" fillId="16" borderId="86" xfId="0" applyFont="1" applyFill="1" applyBorder="1" applyAlignment="1">
      <alignment horizontal="left" vertical="center" wrapText="1"/>
    </xf>
    <xf numFmtId="0" fontId="5" fillId="16" borderId="48" xfId="0" applyFont="1" applyFill="1" applyBorder="1" applyAlignment="1">
      <alignment horizontal="left" vertical="center" wrapText="1"/>
    </xf>
    <xf numFmtId="0" fontId="17" fillId="16" borderId="74" xfId="0" applyFont="1" applyFill="1" applyBorder="1" applyAlignment="1">
      <alignment horizontal="center" vertical="center" wrapText="1"/>
    </xf>
    <xf numFmtId="0" fontId="17" fillId="16" borderId="1" xfId="0" applyFont="1" applyFill="1" applyBorder="1" applyAlignment="1">
      <alignment horizontal="center" vertical="center" wrapText="1"/>
    </xf>
    <xf numFmtId="0" fontId="5" fillId="16" borderId="11" xfId="0" applyFont="1" applyFill="1" applyBorder="1" applyAlignment="1">
      <alignment horizontal="left" vertical="center" wrapText="1"/>
    </xf>
    <xf numFmtId="0" fontId="5" fillId="16" borderId="13" xfId="0" applyFont="1" applyFill="1" applyBorder="1" applyAlignment="1">
      <alignment horizontal="left" vertical="center" wrapText="1"/>
    </xf>
    <xf numFmtId="0" fontId="5" fillId="2" borderId="84" xfId="0" applyFont="1" applyFill="1" applyBorder="1" applyAlignment="1">
      <alignment horizontal="left" vertical="center"/>
    </xf>
    <xf numFmtId="0" fontId="5" fillId="2" borderId="61" xfId="0" applyFont="1" applyFill="1" applyBorder="1" applyAlignment="1">
      <alignment horizontal="left" vertical="center"/>
    </xf>
    <xf numFmtId="0" fontId="0" fillId="0" borderId="76" xfId="0" applyFont="1" applyBorder="1" applyAlignment="1">
      <alignment horizontal="left" vertical="top"/>
    </xf>
    <xf numFmtId="0" fontId="0" fillId="0" borderId="77" xfId="0" applyFont="1" applyBorder="1" applyAlignment="1">
      <alignment horizontal="left" vertical="top"/>
    </xf>
    <xf numFmtId="0" fontId="9" fillId="8" borderId="63" xfId="0" applyFont="1" applyFill="1" applyBorder="1" applyAlignment="1">
      <alignment horizontal="left" vertical="center" wrapText="1"/>
    </xf>
    <xf numFmtId="0" fontId="9" fillId="8" borderId="65" xfId="0" applyFont="1" applyFill="1" applyBorder="1" applyAlignment="1">
      <alignment horizontal="left" vertical="center" wrapText="1"/>
    </xf>
    <xf numFmtId="0" fontId="2" fillId="8" borderId="64" xfId="0" applyFont="1" applyFill="1" applyBorder="1" applyAlignment="1">
      <alignment horizontal="left" vertical="center" wrapText="1"/>
    </xf>
    <xf numFmtId="0" fontId="2" fillId="8" borderId="30"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53" xfId="0" applyFont="1" applyFill="1" applyBorder="1" applyAlignment="1">
      <alignment horizontal="left" vertical="center" wrapText="1"/>
    </xf>
    <xf numFmtId="0" fontId="9" fillId="0" borderId="87"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5" fillId="16" borderId="4" xfId="0" applyFont="1" applyFill="1" applyBorder="1" applyAlignment="1">
      <alignment horizontal="center" vertical="center" wrapText="1"/>
    </xf>
    <xf numFmtId="0" fontId="5" fillId="16" borderId="7" xfId="0" applyFont="1" applyFill="1" applyBorder="1" applyAlignment="1">
      <alignment horizontal="center" vertical="center" wrapText="1"/>
    </xf>
    <xf numFmtId="0" fontId="5" fillId="16" borderId="40" xfId="0" applyFont="1" applyFill="1" applyBorder="1" applyAlignment="1">
      <alignment horizontal="center" vertical="center" wrapText="1"/>
    </xf>
    <xf numFmtId="0" fontId="5" fillId="16" borderId="26" xfId="0" applyFont="1" applyFill="1" applyBorder="1" applyAlignment="1">
      <alignment horizontal="center" vertical="center" wrapText="1"/>
    </xf>
    <xf numFmtId="0" fontId="5" fillId="16" borderId="28" xfId="0" applyFont="1" applyFill="1" applyBorder="1" applyAlignment="1">
      <alignment horizontal="center" vertical="center" wrapText="1"/>
    </xf>
    <xf numFmtId="0" fontId="5" fillId="16" borderId="41" xfId="0" applyFont="1" applyFill="1" applyBorder="1" applyAlignment="1">
      <alignment horizontal="center" vertical="center" wrapText="1"/>
    </xf>
    <xf numFmtId="0" fontId="9" fillId="8" borderId="64" xfId="0" applyFont="1" applyFill="1" applyBorder="1" applyAlignment="1">
      <alignment horizontal="left" vertical="center" wrapText="1"/>
    </xf>
    <xf numFmtId="0" fontId="9" fillId="8" borderId="30" xfId="0" applyFont="1" applyFill="1" applyBorder="1" applyAlignment="1">
      <alignment horizontal="left" vertical="center" wrapText="1"/>
    </xf>
    <xf numFmtId="0" fontId="5" fillId="16" borderId="39" xfId="0" applyFont="1" applyFill="1" applyBorder="1" applyAlignment="1">
      <alignment horizontal="center" vertical="center" wrapText="1"/>
    </xf>
    <xf numFmtId="0" fontId="5" fillId="16" borderId="2" xfId="0" applyFont="1" applyFill="1" applyBorder="1" applyAlignment="1">
      <alignment horizontal="center" vertical="center" wrapText="1"/>
    </xf>
    <xf numFmtId="0" fontId="5" fillId="16" borderId="68" xfId="0" applyFont="1" applyFill="1" applyBorder="1" applyAlignment="1">
      <alignment horizontal="center" vertical="center" wrapText="1"/>
    </xf>
    <xf numFmtId="0" fontId="5" fillId="16" borderId="22" xfId="0" applyFont="1" applyFill="1" applyBorder="1" applyAlignment="1">
      <alignment horizontal="center" vertical="center" wrapText="1"/>
    </xf>
    <xf numFmtId="0" fontId="9" fillId="0" borderId="87" xfId="0" applyFont="1" applyBorder="1" applyAlignment="1" applyProtection="1">
      <alignment horizontal="left" vertical="top" wrapText="1"/>
    </xf>
    <xf numFmtId="0" fontId="9" fillId="0" borderId="54" xfId="0" applyFont="1" applyBorder="1" applyAlignment="1" applyProtection="1">
      <alignment horizontal="left" vertical="top" wrapText="1"/>
    </xf>
    <xf numFmtId="0" fontId="1" fillId="16" borderId="50" xfId="0" applyFont="1" applyFill="1" applyBorder="1" applyAlignment="1">
      <alignment horizontal="center" vertical="center" wrapText="1"/>
    </xf>
    <xf numFmtId="0" fontId="1" fillId="16" borderId="28" xfId="0" applyFont="1" applyFill="1" applyBorder="1" applyAlignment="1">
      <alignment horizontal="center" vertical="center" wrapText="1"/>
    </xf>
    <xf numFmtId="0" fontId="1" fillId="16" borderId="22" xfId="0" applyFont="1" applyFill="1" applyBorder="1" applyAlignment="1">
      <alignment horizontal="center" vertical="center" wrapText="1"/>
    </xf>
    <xf numFmtId="0" fontId="31" fillId="2" borderId="67" xfId="0" applyFont="1" applyFill="1" applyBorder="1" applyAlignment="1">
      <alignment horizontal="left" vertical="center" wrapText="1"/>
    </xf>
    <xf numFmtId="0" fontId="31" fillId="2" borderId="3" xfId="0" applyFont="1" applyFill="1" applyBorder="1" applyAlignment="1">
      <alignment horizontal="left" vertical="center" wrapText="1"/>
    </xf>
    <xf numFmtId="0" fontId="31" fillId="2" borderId="45" xfId="0" applyFont="1" applyFill="1" applyBorder="1" applyAlignment="1">
      <alignment horizontal="left" vertical="center" wrapText="1"/>
    </xf>
    <xf numFmtId="0" fontId="9" fillId="0" borderId="76" xfId="0" applyFont="1" applyFill="1" applyBorder="1" applyAlignment="1">
      <alignment horizontal="left" vertical="top" wrapText="1"/>
    </xf>
    <xf numFmtId="0" fontId="9" fillId="0" borderId="79" xfId="0" applyFont="1" applyFill="1" applyBorder="1" applyAlignment="1">
      <alignment horizontal="left" vertical="top" wrapText="1"/>
    </xf>
    <xf numFmtId="0" fontId="5" fillId="9" borderId="38" xfId="0" applyFont="1" applyFill="1" applyBorder="1" applyAlignment="1">
      <alignment horizontal="center" vertical="top"/>
    </xf>
    <xf numFmtId="0" fontId="5" fillId="9" borderId="27" xfId="0" applyFont="1" applyFill="1" applyBorder="1" applyAlignment="1">
      <alignment horizontal="center" vertical="top"/>
    </xf>
    <xf numFmtId="0" fontId="5" fillId="9" borderId="88" xfId="0" applyFont="1" applyFill="1" applyBorder="1" applyAlignment="1">
      <alignment horizontal="center" vertical="top"/>
    </xf>
    <xf numFmtId="0" fontId="5" fillId="16" borderId="82" xfId="0" applyFont="1" applyFill="1" applyBorder="1" applyAlignment="1">
      <alignment horizontal="left" vertical="center"/>
    </xf>
    <xf numFmtId="0" fontId="5" fillId="16" borderId="83" xfId="0" applyFont="1" applyFill="1" applyBorder="1" applyAlignment="1">
      <alignment horizontal="left" vertical="center"/>
    </xf>
    <xf numFmtId="0" fontId="0" fillId="16" borderId="26" xfId="0" applyFill="1" applyBorder="1" applyAlignment="1">
      <alignment horizontal="center"/>
    </xf>
    <xf numFmtId="0" fontId="2" fillId="0" borderId="39" xfId="0" applyFont="1" applyBorder="1" applyAlignment="1">
      <alignment horizontal="center" vertical="top" wrapText="1"/>
    </xf>
    <xf numFmtId="0" fontId="2" fillId="0" borderId="40" xfId="0" applyFont="1" applyBorder="1" applyAlignment="1">
      <alignment horizontal="center" vertical="top" wrapText="1"/>
    </xf>
    <xf numFmtId="0" fontId="2" fillId="0" borderId="67"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8" borderId="65" xfId="0" applyFont="1" applyFill="1" applyBorder="1" applyAlignment="1">
      <alignment horizontal="left" vertical="center" wrapText="1"/>
    </xf>
    <xf numFmtId="0" fontId="5" fillId="16" borderId="38" xfId="0" applyFont="1" applyFill="1" applyBorder="1" applyAlignment="1">
      <alignment horizontal="center" vertical="center" wrapText="1"/>
    </xf>
    <xf numFmtId="0" fontId="5" fillId="16" borderId="21" xfId="0" applyFont="1" applyFill="1" applyBorder="1" applyAlignment="1">
      <alignment horizontal="center" vertical="center" wrapText="1"/>
    </xf>
    <xf numFmtId="0" fontId="5" fillId="16" borderId="50" xfId="0" applyFont="1" applyFill="1" applyBorder="1" applyAlignment="1">
      <alignment horizontal="center" vertical="center" wrapText="1"/>
    </xf>
    <xf numFmtId="0" fontId="12" fillId="0" borderId="0" xfId="0" applyFont="1" applyFill="1" applyAlignment="1">
      <alignment horizontal="left"/>
    </xf>
    <xf numFmtId="0" fontId="18" fillId="0" borderId="15" xfId="0" applyFont="1" applyBorder="1" applyAlignment="1">
      <alignment horizontal="left" vertical="top" wrapText="1"/>
    </xf>
    <xf numFmtId="0" fontId="9" fillId="4" borderId="15" xfId="0" applyFont="1" applyFill="1" applyBorder="1" applyAlignment="1">
      <alignment horizontal="left" vertical="top" wrapText="1"/>
    </xf>
    <xf numFmtId="0" fontId="5" fillId="11" borderId="74" xfId="0" applyFont="1" applyFill="1" applyBorder="1" applyAlignment="1">
      <alignment horizontal="left" vertical="center" wrapText="1"/>
    </xf>
    <xf numFmtId="0" fontId="5" fillId="11" borderId="1" xfId="0" applyFont="1" applyFill="1" applyBorder="1" applyAlignment="1">
      <alignment horizontal="left" vertical="center" wrapText="1"/>
    </xf>
    <xf numFmtId="0" fontId="7" fillId="7" borderId="38" xfId="0" applyFont="1" applyFill="1" applyBorder="1" applyAlignment="1">
      <alignment horizontal="center" vertical="top" wrapText="1"/>
    </xf>
    <xf numFmtId="0" fontId="7" fillId="7" borderId="27" xfId="0" applyFont="1" applyFill="1" applyBorder="1" applyAlignment="1">
      <alignment horizontal="center" vertical="top" wrapText="1"/>
    </xf>
    <xf numFmtId="0" fontId="7" fillId="7" borderId="88" xfId="0" applyFont="1" applyFill="1" applyBorder="1" applyAlignment="1">
      <alignment horizontal="center" vertical="top" wrapText="1"/>
    </xf>
    <xf numFmtId="0" fontId="7" fillId="7" borderId="63" xfId="0" applyFont="1" applyFill="1" applyBorder="1" applyAlignment="1">
      <alignment horizontal="center" vertical="top" wrapText="1"/>
    </xf>
    <xf numFmtId="0" fontId="7" fillId="7" borderId="65" xfId="0" applyFont="1" applyFill="1" applyBorder="1" applyAlignment="1">
      <alignment horizontal="center" vertical="top" wrapText="1"/>
    </xf>
    <xf numFmtId="0" fontId="7" fillId="11" borderId="57" xfId="0" applyFont="1" applyFill="1" applyBorder="1" applyAlignment="1">
      <alignment horizontal="left" vertical="top" wrapText="1"/>
    </xf>
    <xf numFmtId="0" fontId="7" fillId="11" borderId="0" xfId="0" applyFont="1" applyFill="1" applyBorder="1" applyAlignment="1">
      <alignment horizontal="left" vertical="top" wrapText="1"/>
    </xf>
    <xf numFmtId="0" fontId="5" fillId="9" borderId="69" xfId="0" applyFont="1" applyFill="1" applyBorder="1" applyAlignment="1">
      <alignment horizontal="center" vertical="top"/>
    </xf>
    <xf numFmtId="0" fontId="5" fillId="9" borderId="9" xfId="0" applyFont="1" applyFill="1" applyBorder="1" applyAlignment="1">
      <alignment horizontal="center" vertical="top"/>
    </xf>
    <xf numFmtId="0" fontId="5" fillId="9" borderId="71" xfId="0" applyFont="1" applyFill="1" applyBorder="1" applyAlignment="1">
      <alignment horizontal="center" vertical="top"/>
    </xf>
    <xf numFmtId="0" fontId="9" fillId="0" borderId="0" xfId="0" applyFont="1" applyBorder="1" applyAlignment="1">
      <alignment horizontal="left" vertical="top" wrapText="1"/>
    </xf>
    <xf numFmtId="0" fontId="5" fillId="11" borderId="9" xfId="0" applyFont="1" applyFill="1" applyBorder="1" applyAlignment="1">
      <alignment horizontal="left" vertical="center" wrapText="1"/>
    </xf>
    <xf numFmtId="0" fontId="5" fillId="11" borderId="0" xfId="0" applyFont="1" applyFill="1" applyBorder="1" applyAlignment="1">
      <alignment horizontal="left" vertical="center" wrapText="1"/>
    </xf>
    <xf numFmtId="0" fontId="5" fillId="11" borderId="71" xfId="0" applyFont="1" applyFill="1" applyBorder="1" applyAlignment="1">
      <alignment horizontal="left" vertical="center" wrapText="1"/>
    </xf>
    <xf numFmtId="0" fontId="5" fillId="11" borderId="29" xfId="0" applyFont="1" applyFill="1" applyBorder="1" applyAlignment="1">
      <alignment horizontal="left" vertical="center" wrapText="1"/>
    </xf>
    <xf numFmtId="0" fontId="7" fillId="9" borderId="9" xfId="0" applyFont="1" applyFill="1" applyBorder="1" applyAlignment="1">
      <alignment horizontal="center" vertical="top"/>
    </xf>
    <xf numFmtId="0" fontId="7" fillId="9" borderId="27" xfId="0" applyFont="1" applyFill="1" applyBorder="1" applyAlignment="1">
      <alignment horizontal="center" vertical="top"/>
    </xf>
    <xf numFmtId="0" fontId="9" fillId="0" borderId="78" xfId="0" applyFont="1" applyFill="1" applyBorder="1" applyAlignment="1">
      <alignment horizontal="left" vertical="top" wrapText="1"/>
    </xf>
    <xf numFmtId="0" fontId="9" fillId="0" borderId="45" xfId="0" applyFont="1" applyFill="1" applyBorder="1" applyAlignment="1">
      <alignment horizontal="left" vertical="top" wrapText="1"/>
    </xf>
    <xf numFmtId="0" fontId="5" fillId="2" borderId="69" xfId="0" applyFont="1" applyFill="1" applyBorder="1" applyAlignment="1">
      <alignment horizontal="left" vertical="center" wrapText="1"/>
    </xf>
    <xf numFmtId="0" fontId="5" fillId="2" borderId="70" xfId="0" applyFont="1" applyFill="1" applyBorder="1" applyAlignment="1">
      <alignment horizontal="left" vertical="center" wrapText="1"/>
    </xf>
    <xf numFmtId="0" fontId="5" fillId="2" borderId="71" xfId="0" applyFont="1" applyFill="1" applyBorder="1" applyAlignment="1">
      <alignment horizontal="left" vertical="center" wrapText="1"/>
    </xf>
    <xf numFmtId="0" fontId="5" fillId="2" borderId="72" xfId="0" applyFont="1" applyFill="1" applyBorder="1" applyAlignment="1">
      <alignment horizontal="left" vertical="center" wrapText="1"/>
    </xf>
    <xf numFmtId="0" fontId="5" fillId="11" borderId="62" xfId="0" applyFont="1" applyFill="1" applyBorder="1" applyAlignment="1">
      <alignment horizontal="left" vertical="center" wrapText="1"/>
    </xf>
    <xf numFmtId="0" fontId="9" fillId="0" borderId="80" xfId="0" applyFont="1" applyFill="1" applyBorder="1" applyAlignment="1">
      <alignment horizontal="left" vertical="top" wrapText="1"/>
    </xf>
    <xf numFmtId="0" fontId="9" fillId="0" borderId="18" xfId="0" applyFont="1" applyFill="1" applyBorder="1" applyAlignment="1">
      <alignment horizontal="left" vertical="top" wrapText="1"/>
    </xf>
    <xf numFmtId="0" fontId="5" fillId="11" borderId="91" xfId="0" applyFont="1" applyFill="1" applyBorder="1" applyAlignment="1">
      <alignment horizontal="left" vertical="center" wrapText="1"/>
    </xf>
    <xf numFmtId="0" fontId="5" fillId="11" borderId="86" xfId="0" applyFont="1" applyFill="1" applyBorder="1" applyAlignment="1">
      <alignment horizontal="left" vertical="center" wrapText="1"/>
    </xf>
    <xf numFmtId="0" fontId="7" fillId="7" borderId="69" xfId="0" applyFont="1" applyFill="1" applyBorder="1" applyAlignment="1">
      <alignment horizontal="center" vertical="top" wrapText="1"/>
    </xf>
    <xf numFmtId="0" fontId="7" fillId="7" borderId="9" xfId="0" applyFont="1" applyFill="1" applyBorder="1" applyAlignment="1">
      <alignment horizontal="center" vertical="top" wrapText="1"/>
    </xf>
    <xf numFmtId="0" fontId="7" fillId="7" borderId="71" xfId="0" applyFont="1" applyFill="1" applyBorder="1" applyAlignment="1">
      <alignment horizontal="center"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5" fillId="10" borderId="69" xfId="0" applyFont="1" applyFill="1" applyBorder="1" applyAlignment="1">
      <alignment horizontal="left" vertical="center" wrapText="1"/>
    </xf>
    <xf numFmtId="0" fontId="5" fillId="10" borderId="62" xfId="0" applyFont="1" applyFill="1" applyBorder="1" applyAlignment="1">
      <alignment horizontal="left" vertical="center" wrapText="1"/>
    </xf>
    <xf numFmtId="0" fontId="5" fillId="10" borderId="9" xfId="0" applyFont="1" applyFill="1" applyBorder="1" applyAlignment="1">
      <alignment horizontal="left" vertical="center" wrapText="1"/>
    </xf>
    <xf numFmtId="0" fontId="5" fillId="10" borderId="0"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7" fillId="7" borderId="78" xfId="0" applyFont="1" applyFill="1" applyBorder="1" applyAlignment="1">
      <alignment horizontal="center" vertical="top" wrapText="1"/>
    </xf>
    <xf numFmtId="0" fontId="7" fillId="7" borderId="76" xfId="0" applyFont="1" applyFill="1" applyBorder="1" applyAlignment="1">
      <alignment horizontal="center" vertical="top" wrapText="1"/>
    </xf>
    <xf numFmtId="0" fontId="7" fillId="7" borderId="79" xfId="0" applyFont="1" applyFill="1" applyBorder="1" applyAlignment="1">
      <alignment horizontal="center" vertical="top" wrapText="1"/>
    </xf>
    <xf numFmtId="0" fontId="5" fillId="3" borderId="87" xfId="0" applyFont="1" applyFill="1" applyBorder="1" applyAlignment="1">
      <alignment horizontal="center" vertical="center" wrapText="1"/>
    </xf>
    <xf numFmtId="0" fontId="5" fillId="3" borderId="54" xfId="0" applyFont="1" applyFill="1" applyBorder="1" applyAlignment="1">
      <alignment horizontal="center" vertical="center" wrapText="1"/>
    </xf>
    <xf numFmtId="0" fontId="5" fillId="10" borderId="67" xfId="0" applyFont="1" applyFill="1" applyBorder="1" applyAlignment="1">
      <alignment horizontal="left" vertical="center" wrapText="1"/>
    </xf>
    <xf numFmtId="0" fontId="5" fillId="10" borderId="78" xfId="0" applyFont="1" applyFill="1" applyBorder="1" applyAlignment="1">
      <alignment horizontal="left" vertical="center" wrapText="1"/>
    </xf>
    <xf numFmtId="0" fontId="5" fillId="10" borderId="45" xfId="0" applyFont="1" applyFill="1" applyBorder="1" applyAlignment="1">
      <alignment horizontal="left" vertical="center" wrapText="1"/>
    </xf>
    <xf numFmtId="0" fontId="0" fillId="9" borderId="91" xfId="0" applyFill="1" applyBorder="1" applyAlignment="1">
      <alignment horizontal="center" vertical="top" wrapText="1"/>
    </xf>
    <xf numFmtId="0" fontId="0" fillId="9" borderId="76" xfId="0" applyFill="1" applyBorder="1" applyAlignment="1">
      <alignment horizontal="center" vertical="top" wrapText="1"/>
    </xf>
    <xf numFmtId="0" fontId="0" fillId="9" borderId="79" xfId="0" applyFill="1" applyBorder="1" applyAlignment="1">
      <alignment horizontal="center" vertical="top" wrapText="1"/>
    </xf>
    <xf numFmtId="0" fontId="7" fillId="7" borderId="64" xfId="0" applyFont="1" applyFill="1" applyBorder="1" applyAlignment="1">
      <alignment horizontal="center" vertical="top" wrapText="1"/>
    </xf>
    <xf numFmtId="0" fontId="2" fillId="0" borderId="18" xfId="0" applyFont="1" applyFill="1" applyBorder="1" applyAlignment="1">
      <alignment horizontal="left" vertical="top" wrapText="1"/>
    </xf>
    <xf numFmtId="0" fontId="5" fillId="12" borderId="62" xfId="0" applyFont="1" applyFill="1" applyBorder="1" applyAlignment="1">
      <alignment horizontal="left" vertical="center" wrapText="1"/>
    </xf>
    <xf numFmtId="0" fontId="5" fillId="12" borderId="8" xfId="0" applyFont="1" applyFill="1" applyBorder="1" applyAlignment="1">
      <alignment horizontal="left" vertical="center" wrapText="1"/>
    </xf>
    <xf numFmtId="0" fontId="9" fillId="4" borderId="80" xfId="0" applyFont="1" applyFill="1" applyBorder="1" applyAlignment="1">
      <alignment horizontal="left" vertical="top" wrapText="1"/>
    </xf>
    <xf numFmtId="0" fontId="9" fillId="4" borderId="44" xfId="0" applyFont="1" applyFill="1" applyBorder="1" applyAlignment="1">
      <alignment horizontal="left" vertical="top" wrapText="1"/>
    </xf>
    <xf numFmtId="0" fontId="5" fillId="12" borderId="0" xfId="0" applyFont="1" applyFill="1" applyBorder="1" applyAlignment="1">
      <alignment horizontal="left" vertical="center" wrapText="1"/>
    </xf>
    <xf numFmtId="0" fontId="7" fillId="7" borderId="21" xfId="0" applyFont="1" applyFill="1" applyBorder="1" applyAlignment="1">
      <alignment horizontal="center" vertical="top" wrapText="1"/>
    </xf>
    <xf numFmtId="0" fontId="7" fillId="7" borderId="12" xfId="0" applyFont="1" applyFill="1" applyBorder="1" applyAlignment="1">
      <alignment horizontal="center" vertical="top" wrapText="1"/>
    </xf>
    <xf numFmtId="0" fontId="7" fillId="7" borderId="14" xfId="0" applyFont="1" applyFill="1" applyBorder="1" applyAlignment="1">
      <alignment horizontal="center" vertical="top" wrapText="1"/>
    </xf>
    <xf numFmtId="0" fontId="7" fillId="7" borderId="91" xfId="0" applyFont="1" applyFill="1" applyBorder="1" applyAlignment="1">
      <alignment horizontal="center" vertical="top" wrapText="1"/>
    </xf>
    <xf numFmtId="0" fontId="7" fillId="7" borderId="10" xfId="0" applyFont="1" applyFill="1" applyBorder="1" applyAlignment="1">
      <alignment horizontal="center" vertical="top" wrapText="1"/>
    </xf>
    <xf numFmtId="0" fontId="5" fillId="9" borderId="51" xfId="0" applyFont="1" applyFill="1" applyBorder="1" applyAlignment="1">
      <alignment horizontal="center" vertical="top"/>
    </xf>
    <xf numFmtId="0" fontId="0" fillId="7" borderId="12" xfId="0" applyFill="1" applyBorder="1" applyAlignment="1">
      <alignment horizontal="center" vertical="top"/>
    </xf>
    <xf numFmtId="0" fontId="0" fillId="7" borderId="14" xfId="0" applyFill="1" applyBorder="1" applyAlignment="1">
      <alignment horizontal="center" vertical="top"/>
    </xf>
    <xf numFmtId="0" fontId="2" fillId="8" borderId="37" xfId="0" applyFont="1" applyFill="1" applyBorder="1" applyAlignment="1">
      <alignment horizontal="left" vertical="center" wrapText="1"/>
    </xf>
    <xf numFmtId="0" fontId="7" fillId="9" borderId="38" xfId="0" applyFont="1" applyFill="1" applyBorder="1" applyAlignment="1">
      <alignment horizontal="center" vertical="top" wrapText="1"/>
    </xf>
    <xf numFmtId="0" fontId="7" fillId="9" borderId="27" xfId="0" applyFont="1" applyFill="1" applyBorder="1" applyAlignment="1">
      <alignment horizontal="center" vertical="top" wrapText="1"/>
    </xf>
    <xf numFmtId="0" fontId="7" fillId="9" borderId="88" xfId="0" applyFont="1" applyFill="1" applyBorder="1" applyAlignment="1">
      <alignment horizontal="center" vertical="top" wrapText="1"/>
    </xf>
    <xf numFmtId="0" fontId="20" fillId="0" borderId="57" xfId="0" applyFont="1" applyFill="1" applyBorder="1" applyAlignment="1">
      <alignment horizontal="left" vertical="top" wrapText="1"/>
    </xf>
    <xf numFmtId="0" fontId="20" fillId="0" borderId="52" xfId="0" applyFont="1" applyFill="1" applyBorder="1" applyAlignment="1">
      <alignment horizontal="left" vertical="top" wrapText="1"/>
    </xf>
    <xf numFmtId="0" fontId="5" fillId="12" borderId="74" xfId="0" applyFont="1" applyFill="1" applyBorder="1" applyAlignment="1">
      <alignment horizontal="left" vertical="center" wrapText="1"/>
    </xf>
    <xf numFmtId="0" fontId="5" fillId="12" borderId="4" xfId="0" applyFont="1" applyFill="1" applyBorder="1" applyAlignment="1">
      <alignment horizontal="left" vertical="center" wrapText="1"/>
    </xf>
    <xf numFmtId="0" fontId="5" fillId="12" borderId="85" xfId="0" applyFont="1" applyFill="1" applyBorder="1" applyAlignment="1">
      <alignment horizontal="left" vertical="center" wrapText="1"/>
    </xf>
    <xf numFmtId="0" fontId="5" fillId="12" borderId="86" xfId="0" applyFont="1" applyFill="1" applyBorder="1" applyAlignment="1">
      <alignment horizontal="left" vertical="center" wrapText="1"/>
    </xf>
    <xf numFmtId="0" fontId="15" fillId="0" borderId="75" xfId="0" applyFont="1" applyBorder="1" applyAlignment="1">
      <alignment horizontal="left" vertical="top" wrapText="1"/>
    </xf>
    <xf numFmtId="0" fontId="0" fillId="0" borderId="44" xfId="0" applyBorder="1" applyAlignment="1">
      <alignment horizontal="left" vertical="top" wrapText="1"/>
    </xf>
    <xf numFmtId="0" fontId="7" fillId="9" borderId="10" xfId="0" applyFont="1" applyFill="1" applyBorder="1" applyAlignment="1">
      <alignment horizontal="center" vertical="top" wrapText="1"/>
    </xf>
    <xf numFmtId="0" fontId="7" fillId="9" borderId="12" xfId="0" applyFont="1" applyFill="1" applyBorder="1" applyAlignment="1">
      <alignment horizontal="center" vertical="top" wrapText="1"/>
    </xf>
    <xf numFmtId="0" fontId="7" fillId="9" borderId="14" xfId="0" applyFont="1" applyFill="1" applyBorder="1" applyAlignment="1">
      <alignment horizontal="center" vertical="top" wrapText="1"/>
    </xf>
    <xf numFmtId="0" fontId="9" fillId="0" borderId="80" xfId="0" applyFont="1" applyBorder="1" applyAlignment="1">
      <alignment horizontal="left" vertical="top" wrapText="1"/>
    </xf>
    <xf numFmtId="0" fontId="1" fillId="16" borderId="47" xfId="0" applyFont="1" applyFill="1" applyBorder="1" applyAlignment="1">
      <alignment horizontal="center" vertical="center" wrapText="1"/>
    </xf>
    <xf numFmtId="0" fontId="1" fillId="16" borderId="7" xfId="0" applyFont="1" applyFill="1" applyBorder="1" applyAlignment="1">
      <alignment horizontal="center" vertical="center" wrapText="1"/>
    </xf>
    <xf numFmtId="0" fontId="17" fillId="16" borderId="11" xfId="0" applyFont="1" applyFill="1" applyBorder="1" applyAlignment="1">
      <alignment horizontal="center" vertical="center" wrapText="1"/>
    </xf>
    <xf numFmtId="0" fontId="17" fillId="16" borderId="13" xfId="0" applyFont="1" applyFill="1" applyBorder="1" applyAlignment="1">
      <alignment horizontal="center" vertical="center" wrapText="1"/>
    </xf>
    <xf numFmtId="0" fontId="2" fillId="0" borderId="75" xfId="0" applyFont="1" applyFill="1" applyBorder="1" applyAlignment="1">
      <alignment horizontal="left" vertical="top" wrapText="1"/>
    </xf>
    <xf numFmtId="0" fontId="2" fillId="0" borderId="44" xfId="0" applyFont="1" applyFill="1" applyBorder="1" applyAlignment="1">
      <alignment horizontal="left" vertical="top" wrapText="1"/>
    </xf>
  </cellXfs>
  <cellStyles count="3">
    <cellStyle name="Normal" xfId="2"/>
    <cellStyle name="Normální" xfId="0" builtinId="0"/>
    <cellStyle name="Normální 2 2" xfId="1"/>
  </cellStyles>
  <dxfs count="0"/>
  <tableStyles count="0" defaultTableStyle="TableStyleMedium9" defaultPivotStyle="PivotStyleLight16"/>
  <colors>
    <mruColors>
      <color rgb="FFF3F7B9"/>
      <color rgb="FFF2F6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23"/>
  <sheetViews>
    <sheetView tabSelected="1" zoomScale="73" zoomScaleNormal="73" zoomScaleSheetLayoutView="40" workbookViewId="0">
      <selection activeCell="C3" sqref="C3"/>
    </sheetView>
  </sheetViews>
  <sheetFormatPr defaultColWidth="9.140625" defaultRowHeight="15" x14ac:dyDescent="0.25"/>
  <cols>
    <col min="1" max="1" width="5.85546875" style="1" customWidth="1"/>
    <col min="2" max="2" width="81" style="1" customWidth="1"/>
    <col min="3" max="3" width="41.42578125" style="1" customWidth="1"/>
    <col min="4" max="4" width="27.140625" style="1" customWidth="1"/>
    <col min="5" max="5" width="30.85546875" style="1" customWidth="1"/>
    <col min="6" max="6" width="16.28515625" style="1" customWidth="1"/>
    <col min="7" max="7" width="48.7109375" style="1" customWidth="1"/>
    <col min="8" max="8" width="9.140625" style="1"/>
    <col min="9" max="9" width="114" style="4" customWidth="1"/>
    <col min="10" max="16384" width="9.140625" style="1"/>
  </cols>
  <sheetData>
    <row r="2" spans="1:9" ht="15.75" thickBot="1" x14ac:dyDescent="0.3"/>
    <row r="3" spans="1:9" ht="33" customHeight="1" thickBot="1" x14ac:dyDescent="0.4">
      <c r="A3" s="6"/>
      <c r="C3" s="277" t="s">
        <v>769</v>
      </c>
      <c r="I3" s="7" t="s">
        <v>726</v>
      </c>
    </row>
    <row r="4" spans="1:9" ht="13.5" customHeight="1" x14ac:dyDescent="0.35">
      <c r="A4" s="6"/>
      <c r="I4" s="24"/>
    </row>
    <row r="5" spans="1:9" ht="37.5" customHeight="1" x14ac:dyDescent="0.3">
      <c r="A5" s="532" t="s">
        <v>1040</v>
      </c>
      <c r="B5" s="532"/>
      <c r="C5" s="29"/>
      <c r="I5" s="24" t="s">
        <v>30</v>
      </c>
    </row>
    <row r="6" spans="1:9" ht="12" customHeight="1" thickBot="1" x14ac:dyDescent="0.3">
      <c r="I6" s="24"/>
    </row>
    <row r="7" spans="1:9" ht="59.25" customHeight="1" thickBot="1" x14ac:dyDescent="0.3">
      <c r="A7" s="428" t="s">
        <v>1035</v>
      </c>
      <c r="B7" s="429"/>
      <c r="C7" s="429"/>
      <c r="D7" s="429"/>
      <c r="E7" s="429"/>
      <c r="F7" s="429"/>
      <c r="G7" s="430"/>
      <c r="I7" s="24"/>
    </row>
    <row r="8" spans="1:9" s="9" customFormat="1" ht="16.5" customHeight="1" thickBot="1" x14ac:dyDescent="0.3">
      <c r="A8" s="8"/>
      <c r="B8" s="8"/>
      <c r="C8" s="8"/>
      <c r="D8" s="8"/>
      <c r="E8" s="8"/>
      <c r="F8" s="8"/>
      <c r="G8" s="203" t="s">
        <v>717</v>
      </c>
      <c r="I8" s="24"/>
    </row>
    <row r="9" spans="1:9" x14ac:dyDescent="0.25">
      <c r="A9" s="454" t="s">
        <v>1027</v>
      </c>
      <c r="B9" s="455"/>
      <c r="C9" s="28"/>
      <c r="D9" s="28"/>
      <c r="E9" s="2"/>
      <c r="G9" s="205" t="s">
        <v>718</v>
      </c>
      <c r="I9" s="24"/>
    </row>
    <row r="10" spans="1:9" x14ac:dyDescent="0.25">
      <c r="A10" s="444" t="s">
        <v>1028</v>
      </c>
      <c r="B10" s="445"/>
      <c r="C10" s="28"/>
      <c r="D10" s="28"/>
      <c r="E10" s="2"/>
      <c r="G10" s="206" t="s">
        <v>719</v>
      </c>
      <c r="I10" s="24"/>
    </row>
    <row r="11" spans="1:9" s="35" customFormat="1" ht="30" customHeight="1" x14ac:dyDescent="0.25">
      <c r="A11" s="456" t="s">
        <v>1005</v>
      </c>
      <c r="B11" s="457"/>
      <c r="C11" s="34"/>
      <c r="D11" s="34"/>
      <c r="F11" s="49"/>
      <c r="G11" s="207" t="s">
        <v>720</v>
      </c>
      <c r="I11" s="24"/>
    </row>
    <row r="12" spans="1:9" s="35" customFormat="1" ht="18" customHeight="1" x14ac:dyDescent="0.25">
      <c r="A12" s="480" t="s">
        <v>1029</v>
      </c>
      <c r="B12" s="481"/>
      <c r="C12" s="34"/>
      <c r="D12" s="34"/>
      <c r="G12" s="276" t="s">
        <v>721</v>
      </c>
      <c r="I12" s="602" t="s">
        <v>727</v>
      </c>
    </row>
    <row r="13" spans="1:9" s="35" customFormat="1" ht="18" customHeight="1" x14ac:dyDescent="0.25">
      <c r="A13" s="204" t="s">
        <v>1037</v>
      </c>
      <c r="B13" s="346"/>
      <c r="C13" s="34"/>
      <c r="D13" s="34"/>
      <c r="I13" s="485"/>
    </row>
    <row r="14" spans="1:9" ht="15" customHeight="1" x14ac:dyDescent="0.25">
      <c r="A14" s="458" t="s">
        <v>1034</v>
      </c>
      <c r="B14" s="459"/>
      <c r="C14" s="28"/>
      <c r="D14" s="28"/>
      <c r="E14" s="3"/>
      <c r="G14" s="53" t="s">
        <v>88</v>
      </c>
      <c r="I14" s="24"/>
    </row>
    <row r="15" spans="1:9" ht="17.25" customHeight="1" x14ac:dyDescent="0.25">
      <c r="A15" s="444" t="s">
        <v>6</v>
      </c>
      <c r="B15" s="445"/>
      <c r="C15" s="28"/>
      <c r="D15" s="28"/>
      <c r="E15" s="2"/>
      <c r="G15" s="54" t="s">
        <v>89</v>
      </c>
      <c r="I15" s="24"/>
    </row>
    <row r="16" spans="1:9" ht="15" customHeight="1" x14ac:dyDescent="0.25">
      <c r="A16" s="444" t="s">
        <v>5</v>
      </c>
      <c r="B16" s="445"/>
      <c r="C16" s="28"/>
      <c r="D16" s="28"/>
      <c r="E16" s="2"/>
      <c r="G16" s="437"/>
      <c r="I16" s="24"/>
    </row>
    <row r="17" spans="1:9" x14ac:dyDescent="0.25">
      <c r="A17" s="444" t="s">
        <v>7</v>
      </c>
      <c r="B17" s="445"/>
      <c r="C17" s="28"/>
      <c r="D17" s="28"/>
      <c r="E17" s="2"/>
      <c r="G17" s="437"/>
      <c r="I17" s="24"/>
    </row>
    <row r="18" spans="1:9" x14ac:dyDescent="0.25">
      <c r="A18" s="444" t="s">
        <v>21</v>
      </c>
      <c r="B18" s="445"/>
      <c r="C18" s="28"/>
      <c r="D18" s="28"/>
      <c r="E18" s="2"/>
      <c r="G18" s="438" t="s">
        <v>97</v>
      </c>
      <c r="I18" s="24"/>
    </row>
    <row r="19" spans="1:9" ht="15.75" thickBot="1" x14ac:dyDescent="0.3">
      <c r="A19" s="442" t="s">
        <v>20</v>
      </c>
      <c r="B19" s="443"/>
      <c r="C19" s="28"/>
      <c r="D19" s="28"/>
      <c r="G19" s="438"/>
      <c r="I19" s="24"/>
    </row>
    <row r="20" spans="1:9" ht="15.75" thickBot="1" x14ac:dyDescent="0.3">
      <c r="I20" s="24"/>
    </row>
    <row r="21" spans="1:9" ht="34.5" customHeight="1" thickBot="1" x14ac:dyDescent="0.3">
      <c r="A21" s="428" t="s">
        <v>54</v>
      </c>
      <c r="B21" s="429"/>
      <c r="C21" s="429"/>
      <c r="D21" s="429"/>
      <c r="E21" s="429"/>
      <c r="F21" s="429"/>
      <c r="G21" s="430"/>
      <c r="I21" s="24" t="s">
        <v>755</v>
      </c>
    </row>
    <row r="22" spans="1:9" ht="63.75" thickBot="1" x14ac:dyDescent="0.3">
      <c r="A22" s="13" t="s">
        <v>16</v>
      </c>
      <c r="B22" s="450" t="s">
        <v>15</v>
      </c>
      <c r="C22" s="451"/>
      <c r="D22" s="14" t="s">
        <v>17</v>
      </c>
      <c r="E22" s="14" t="s">
        <v>9</v>
      </c>
      <c r="F22" s="14" t="s">
        <v>10</v>
      </c>
      <c r="G22" s="15" t="s">
        <v>722</v>
      </c>
      <c r="I22" s="24"/>
    </row>
    <row r="23" spans="1:9" ht="40.5" customHeight="1" thickTop="1" x14ac:dyDescent="0.25">
      <c r="A23" s="465" t="s">
        <v>0</v>
      </c>
      <c r="B23" s="447" t="s">
        <v>32</v>
      </c>
      <c r="C23" s="448"/>
      <c r="D23" s="382" t="s">
        <v>57</v>
      </c>
      <c r="E23" s="439" t="s">
        <v>1025</v>
      </c>
      <c r="F23" s="211"/>
      <c r="G23" s="212"/>
      <c r="I23" s="10" t="s">
        <v>728</v>
      </c>
    </row>
    <row r="24" spans="1:9" ht="46.15" customHeight="1" x14ac:dyDescent="0.25">
      <c r="A24" s="466"/>
      <c r="B24" s="449" t="s">
        <v>8</v>
      </c>
      <c r="C24" s="432"/>
      <c r="D24" s="362"/>
      <c r="E24" s="440"/>
      <c r="F24" s="213"/>
      <c r="G24" s="214"/>
      <c r="I24" s="10" t="s">
        <v>756</v>
      </c>
    </row>
    <row r="25" spans="1:9" ht="21" customHeight="1" x14ac:dyDescent="0.25">
      <c r="A25" s="466"/>
      <c r="B25" s="435" t="s">
        <v>622</v>
      </c>
      <c r="C25" s="436"/>
      <c r="D25" s="362"/>
      <c r="E25" s="440"/>
      <c r="F25" s="213"/>
      <c r="G25" s="214"/>
      <c r="I25" s="10"/>
    </row>
    <row r="26" spans="1:9" ht="18.75" x14ac:dyDescent="0.25">
      <c r="A26" s="466"/>
      <c r="B26" s="435" t="s">
        <v>744</v>
      </c>
      <c r="C26" s="436"/>
      <c r="D26" s="362"/>
      <c r="E26" s="440"/>
      <c r="F26" s="213"/>
      <c r="G26" s="214"/>
      <c r="I26" s="10"/>
    </row>
    <row r="27" spans="1:9" ht="28.5" customHeight="1" x14ac:dyDescent="0.25">
      <c r="A27" s="466"/>
      <c r="B27" s="431" t="s">
        <v>33</v>
      </c>
      <c r="C27" s="432"/>
      <c r="D27" s="362"/>
      <c r="E27" s="440"/>
      <c r="F27" s="215"/>
      <c r="G27" s="214"/>
      <c r="I27" s="10"/>
    </row>
    <row r="28" spans="1:9" ht="29.25" customHeight="1" x14ac:dyDescent="0.25">
      <c r="A28" s="466"/>
      <c r="B28" s="431" t="s">
        <v>34</v>
      </c>
      <c r="C28" s="432"/>
      <c r="D28" s="362"/>
      <c r="E28" s="440"/>
      <c r="F28" s="213"/>
      <c r="G28" s="214"/>
      <c r="I28" s="10"/>
    </row>
    <row r="29" spans="1:9" ht="38.25" customHeight="1" x14ac:dyDescent="0.25">
      <c r="A29" s="466"/>
      <c r="B29" s="431" t="s">
        <v>35</v>
      </c>
      <c r="C29" s="446"/>
      <c r="D29" s="362"/>
      <c r="E29" s="440"/>
      <c r="F29" s="213"/>
      <c r="G29" s="214"/>
      <c r="I29" s="10"/>
    </row>
    <row r="30" spans="1:9" ht="30" customHeight="1" x14ac:dyDescent="0.25">
      <c r="A30" s="466"/>
      <c r="B30" s="431" t="s">
        <v>36</v>
      </c>
      <c r="C30" s="432"/>
      <c r="D30" s="362"/>
      <c r="E30" s="440"/>
      <c r="F30" s="213"/>
      <c r="G30" s="214"/>
      <c r="I30" s="10"/>
    </row>
    <row r="31" spans="1:9" ht="42" customHeight="1" x14ac:dyDescent="0.25">
      <c r="A31" s="600"/>
      <c r="B31" s="433" t="s">
        <v>37</v>
      </c>
      <c r="C31" s="432"/>
      <c r="D31" s="362"/>
      <c r="E31" s="440"/>
      <c r="F31" s="213"/>
      <c r="G31" s="214"/>
      <c r="I31" s="10"/>
    </row>
    <row r="32" spans="1:9" ht="70.900000000000006" customHeight="1" x14ac:dyDescent="0.25">
      <c r="A32" s="600"/>
      <c r="B32" s="409" t="s">
        <v>38</v>
      </c>
      <c r="C32" s="434"/>
      <c r="D32" s="362"/>
      <c r="E32" s="440"/>
      <c r="F32" s="213"/>
      <c r="G32" s="214"/>
      <c r="I32" s="10"/>
    </row>
    <row r="33" spans="1:9" ht="19.5" customHeight="1" thickBot="1" x14ac:dyDescent="0.3">
      <c r="A33" s="601"/>
      <c r="B33" s="452" t="s">
        <v>39</v>
      </c>
      <c r="C33" s="453"/>
      <c r="D33" s="363"/>
      <c r="E33" s="441"/>
      <c r="F33" s="221"/>
      <c r="G33" s="222"/>
      <c r="I33" s="27"/>
    </row>
    <row r="34" spans="1:9" ht="25.5" customHeight="1" x14ac:dyDescent="0.25">
      <c r="A34" s="465" t="s">
        <v>1</v>
      </c>
      <c r="B34" s="413" t="s">
        <v>40</v>
      </c>
      <c r="C34" s="414"/>
      <c r="D34" s="377" t="s">
        <v>706</v>
      </c>
      <c r="E34" s="379" t="s">
        <v>737</v>
      </c>
      <c r="F34" s="219"/>
      <c r="G34" s="220"/>
      <c r="I34" s="10"/>
    </row>
    <row r="35" spans="1:9" ht="42.75" customHeight="1" x14ac:dyDescent="0.25">
      <c r="A35" s="466"/>
      <c r="B35" s="409" t="s">
        <v>753</v>
      </c>
      <c r="C35" s="436"/>
      <c r="D35" s="377"/>
      <c r="E35" s="379"/>
      <c r="F35" s="213"/>
      <c r="G35" s="214"/>
      <c r="I35" s="10"/>
    </row>
    <row r="36" spans="1:9" ht="39.75" customHeight="1" x14ac:dyDescent="0.25">
      <c r="A36" s="466"/>
      <c r="B36" s="409" t="s">
        <v>983</v>
      </c>
      <c r="C36" s="436"/>
      <c r="D36" s="377"/>
      <c r="E36" s="379"/>
      <c r="F36" s="213"/>
      <c r="G36" s="214"/>
      <c r="I36" s="10"/>
    </row>
    <row r="37" spans="1:9" ht="27" customHeight="1" x14ac:dyDescent="0.25">
      <c r="A37" s="466"/>
      <c r="B37" s="409" t="s">
        <v>41</v>
      </c>
      <c r="C37" s="436"/>
      <c r="D37" s="377"/>
      <c r="E37" s="379"/>
      <c r="F37" s="213"/>
      <c r="G37" s="214"/>
      <c r="I37" s="10"/>
    </row>
    <row r="38" spans="1:9" ht="39.75" customHeight="1" thickBot="1" x14ac:dyDescent="0.3">
      <c r="A38" s="467"/>
      <c r="B38" s="468" t="s">
        <v>42</v>
      </c>
      <c r="C38" s="469"/>
      <c r="D38" s="378"/>
      <c r="E38" s="380"/>
      <c r="F38" s="217"/>
      <c r="G38" s="218"/>
      <c r="I38" s="10"/>
    </row>
    <row r="39" spans="1:9" ht="409.5" customHeight="1" x14ac:dyDescent="0.25">
      <c r="A39" s="208" t="s">
        <v>2</v>
      </c>
      <c r="B39" s="470" t="s">
        <v>751</v>
      </c>
      <c r="C39" s="471"/>
      <c r="D39" s="381" t="s">
        <v>707</v>
      </c>
      <c r="E39" s="361" t="s">
        <v>986</v>
      </c>
      <c r="F39" s="223"/>
      <c r="G39" s="224"/>
      <c r="I39" s="280" t="s">
        <v>981</v>
      </c>
    </row>
    <row r="40" spans="1:9" ht="39.75" customHeight="1" x14ac:dyDescent="0.25">
      <c r="A40" s="209"/>
      <c r="B40" s="390" t="s">
        <v>733</v>
      </c>
      <c r="C40" s="391"/>
      <c r="D40" s="377"/>
      <c r="E40" s="362"/>
      <c r="F40" s="225"/>
      <c r="G40" s="214"/>
      <c r="I40" s="10"/>
    </row>
    <row r="41" spans="1:9" ht="40.5" customHeight="1" x14ac:dyDescent="0.25">
      <c r="A41" s="209"/>
      <c r="B41" s="386" t="s">
        <v>43</v>
      </c>
      <c r="C41" s="387"/>
      <c r="D41" s="377"/>
      <c r="E41" s="362"/>
      <c r="F41" s="225"/>
      <c r="G41" s="226"/>
      <c r="I41" s="10"/>
    </row>
    <row r="42" spans="1:9" ht="37.5" customHeight="1" x14ac:dyDescent="0.25">
      <c r="A42" s="209"/>
      <c r="B42" s="386" t="s">
        <v>44</v>
      </c>
      <c r="C42" s="387"/>
      <c r="D42" s="377"/>
      <c r="E42" s="362"/>
      <c r="F42" s="227"/>
      <c r="G42" s="216"/>
      <c r="I42" s="10"/>
    </row>
    <row r="43" spans="1:9" ht="33" customHeight="1" x14ac:dyDescent="0.25">
      <c r="A43" s="209"/>
      <c r="B43" s="388" t="s">
        <v>45</v>
      </c>
      <c r="C43" s="389"/>
      <c r="D43" s="377"/>
      <c r="E43" s="362"/>
      <c r="F43" s="228"/>
      <c r="G43" s="229"/>
      <c r="I43" s="10"/>
    </row>
    <row r="44" spans="1:9" ht="69.599999999999994" customHeight="1" x14ac:dyDescent="0.25">
      <c r="A44" s="209"/>
      <c r="B44" s="386" t="s">
        <v>46</v>
      </c>
      <c r="C44" s="387"/>
      <c r="D44" s="377"/>
      <c r="E44" s="362"/>
      <c r="F44" s="228"/>
      <c r="G44" s="229"/>
      <c r="I44" s="10"/>
    </row>
    <row r="45" spans="1:9" ht="42" customHeight="1" x14ac:dyDescent="0.25">
      <c r="A45" s="209"/>
      <c r="B45" s="394" t="s">
        <v>47</v>
      </c>
      <c r="C45" s="395"/>
      <c r="D45" s="377"/>
      <c r="E45" s="362"/>
      <c r="F45" s="227"/>
      <c r="G45" s="216"/>
      <c r="I45" s="10"/>
    </row>
    <row r="46" spans="1:9" ht="74.25" customHeight="1" x14ac:dyDescent="0.25">
      <c r="A46" s="209"/>
      <c r="B46" s="386" t="s">
        <v>757</v>
      </c>
      <c r="C46" s="387"/>
      <c r="D46" s="377"/>
      <c r="E46" s="362"/>
      <c r="F46" s="227"/>
      <c r="G46" s="216"/>
      <c r="I46" s="10"/>
    </row>
    <row r="47" spans="1:9" ht="29.25" customHeight="1" x14ac:dyDescent="0.25">
      <c r="A47" s="209"/>
      <c r="B47" s="386" t="s">
        <v>48</v>
      </c>
      <c r="C47" s="387"/>
      <c r="D47" s="377"/>
      <c r="E47" s="362"/>
      <c r="F47" s="227"/>
      <c r="G47" s="216"/>
      <c r="I47" s="10"/>
    </row>
    <row r="48" spans="1:9" ht="54.75" customHeight="1" x14ac:dyDescent="0.25">
      <c r="A48" s="209"/>
      <c r="B48" s="386" t="s">
        <v>49</v>
      </c>
      <c r="C48" s="387"/>
      <c r="D48" s="377"/>
      <c r="E48" s="362"/>
      <c r="F48" s="227"/>
      <c r="G48" s="216"/>
      <c r="I48" s="10"/>
    </row>
    <row r="49" spans="1:9" ht="38.25" customHeight="1" x14ac:dyDescent="0.25">
      <c r="A49" s="209"/>
      <c r="B49" s="386" t="s">
        <v>975</v>
      </c>
      <c r="C49" s="387"/>
      <c r="D49" s="377"/>
      <c r="E49" s="362"/>
      <c r="F49" s="230"/>
      <c r="G49" s="231"/>
      <c r="I49" s="10"/>
    </row>
    <row r="50" spans="1:9" ht="49.5" customHeight="1" x14ac:dyDescent="0.25">
      <c r="A50" s="209"/>
      <c r="B50" s="390" t="s">
        <v>50</v>
      </c>
      <c r="C50" s="391"/>
      <c r="D50" s="377"/>
      <c r="E50" s="362"/>
      <c r="F50" s="230"/>
      <c r="G50" s="231"/>
      <c r="I50" s="10"/>
    </row>
    <row r="51" spans="1:9" ht="57" customHeight="1" x14ac:dyDescent="0.25">
      <c r="A51" s="209"/>
      <c r="B51" s="386" t="s">
        <v>984</v>
      </c>
      <c r="C51" s="387"/>
      <c r="D51" s="377"/>
      <c r="E51" s="362"/>
      <c r="F51" s="230"/>
      <c r="G51" s="231"/>
      <c r="I51" s="10"/>
    </row>
    <row r="52" spans="1:9" ht="43.9" customHeight="1" x14ac:dyDescent="0.25">
      <c r="A52" s="209"/>
      <c r="B52" s="394" t="s">
        <v>985</v>
      </c>
      <c r="C52" s="395"/>
      <c r="D52" s="377"/>
      <c r="E52" s="362"/>
      <c r="F52" s="230"/>
      <c r="G52" s="231"/>
      <c r="I52" s="10"/>
    </row>
    <row r="53" spans="1:9" ht="73.900000000000006" customHeight="1" x14ac:dyDescent="0.25">
      <c r="A53" s="209"/>
      <c r="B53" s="386" t="s">
        <v>734</v>
      </c>
      <c r="C53" s="387"/>
      <c r="D53" s="377"/>
      <c r="E53" s="362"/>
      <c r="F53" s="230"/>
      <c r="G53" s="231"/>
      <c r="I53" s="10"/>
    </row>
    <row r="54" spans="1:9" ht="29.25" customHeight="1" x14ac:dyDescent="0.25">
      <c r="A54" s="209"/>
      <c r="B54" s="386" t="s">
        <v>51</v>
      </c>
      <c r="C54" s="387"/>
      <c r="D54" s="377"/>
      <c r="E54" s="362"/>
      <c r="F54" s="228"/>
      <c r="G54" s="229"/>
      <c r="I54" s="10"/>
    </row>
    <row r="55" spans="1:9" ht="41.25" customHeight="1" x14ac:dyDescent="0.25">
      <c r="A55" s="209"/>
      <c r="B55" s="390" t="s">
        <v>1006</v>
      </c>
      <c r="C55" s="391"/>
      <c r="D55" s="377"/>
      <c r="E55" s="362"/>
      <c r="F55" s="228"/>
      <c r="G55" s="229"/>
      <c r="I55" s="59"/>
    </row>
    <row r="56" spans="1:9" ht="53.25" customHeight="1" x14ac:dyDescent="0.25">
      <c r="A56" s="209"/>
      <c r="B56" s="386" t="s">
        <v>729</v>
      </c>
      <c r="C56" s="387"/>
      <c r="D56" s="377"/>
      <c r="E56" s="362"/>
      <c r="F56" s="228"/>
      <c r="G56" s="229"/>
      <c r="I56" s="59"/>
    </row>
    <row r="57" spans="1:9" ht="27.75" customHeight="1" x14ac:dyDescent="0.25">
      <c r="A57" s="209"/>
      <c r="B57" s="386" t="s">
        <v>52</v>
      </c>
      <c r="C57" s="387"/>
      <c r="D57" s="377"/>
      <c r="E57" s="362"/>
      <c r="F57" s="228"/>
      <c r="G57" s="229"/>
      <c r="I57" s="59"/>
    </row>
    <row r="58" spans="1:9" ht="96" customHeight="1" x14ac:dyDescent="0.25">
      <c r="A58" s="209"/>
      <c r="B58" s="386" t="s">
        <v>758</v>
      </c>
      <c r="C58" s="387"/>
      <c r="D58" s="377"/>
      <c r="E58" s="362"/>
      <c r="F58" s="232"/>
      <c r="G58" s="233"/>
      <c r="I58" s="10"/>
    </row>
    <row r="59" spans="1:9" ht="79.5" customHeight="1" x14ac:dyDescent="0.25">
      <c r="A59" s="209"/>
      <c r="B59" s="386" t="s">
        <v>759</v>
      </c>
      <c r="C59" s="387"/>
      <c r="D59" s="377"/>
      <c r="E59" s="362"/>
      <c r="F59" s="232"/>
      <c r="G59" s="233"/>
      <c r="I59" s="10"/>
    </row>
    <row r="60" spans="1:9" ht="84" customHeight="1" x14ac:dyDescent="0.25">
      <c r="A60" s="209"/>
      <c r="B60" s="386" t="s">
        <v>760</v>
      </c>
      <c r="C60" s="387"/>
      <c r="D60" s="377"/>
      <c r="E60" s="362"/>
      <c r="F60" s="232"/>
      <c r="G60" s="233"/>
      <c r="I60" s="10"/>
    </row>
    <row r="61" spans="1:9" ht="27.75" customHeight="1" x14ac:dyDescent="0.25">
      <c r="A61" s="209"/>
      <c r="B61" s="388" t="s">
        <v>53</v>
      </c>
      <c r="C61" s="389"/>
      <c r="D61" s="377"/>
      <c r="E61" s="362"/>
      <c r="F61" s="225"/>
      <c r="G61" s="226"/>
      <c r="I61" s="10"/>
    </row>
    <row r="62" spans="1:9" ht="39.75" customHeight="1" x14ac:dyDescent="0.25">
      <c r="A62" s="209"/>
      <c r="B62" s="386" t="s">
        <v>101</v>
      </c>
      <c r="C62" s="387"/>
      <c r="D62" s="377"/>
      <c r="E62" s="362"/>
      <c r="F62" s="225"/>
      <c r="G62" s="226"/>
      <c r="I62" s="10"/>
    </row>
    <row r="63" spans="1:9" ht="78" customHeight="1" x14ac:dyDescent="0.25">
      <c r="A63" s="209"/>
      <c r="B63" s="386" t="s">
        <v>976</v>
      </c>
      <c r="C63" s="387"/>
      <c r="D63" s="377"/>
      <c r="E63" s="362"/>
      <c r="F63" s="225"/>
      <c r="G63" s="226"/>
      <c r="I63" s="10"/>
    </row>
    <row r="64" spans="1:9" ht="73.5" customHeight="1" x14ac:dyDescent="0.25">
      <c r="A64" s="209"/>
      <c r="B64" s="386" t="s">
        <v>982</v>
      </c>
      <c r="C64" s="387"/>
      <c r="D64" s="377"/>
      <c r="E64" s="362"/>
      <c r="F64" s="225"/>
      <c r="G64" s="226"/>
      <c r="I64" s="10"/>
    </row>
    <row r="65" spans="1:9" ht="22.9" customHeight="1" thickBot="1" x14ac:dyDescent="0.3">
      <c r="A65" s="210"/>
      <c r="B65" s="407" t="s">
        <v>1039</v>
      </c>
      <c r="C65" s="408"/>
      <c r="D65" s="378"/>
      <c r="E65" s="363"/>
      <c r="F65" s="234"/>
      <c r="G65" s="235"/>
      <c r="I65" s="10"/>
    </row>
    <row r="66" spans="1:9" ht="36" customHeight="1" thickBot="1" x14ac:dyDescent="0.3">
      <c r="A66" s="16"/>
      <c r="B66" s="23"/>
      <c r="C66" s="23"/>
      <c r="D66" s="23"/>
      <c r="E66" s="25"/>
      <c r="F66" s="26"/>
      <c r="G66" s="23"/>
      <c r="I66" s="56"/>
    </row>
    <row r="67" spans="1:9" ht="27" customHeight="1" thickBot="1" x14ac:dyDescent="0.3">
      <c r="A67" s="462" t="s">
        <v>56</v>
      </c>
      <c r="B67" s="463"/>
      <c r="C67" s="463"/>
      <c r="D67" s="463"/>
      <c r="E67" s="463"/>
      <c r="F67" s="463"/>
      <c r="G67" s="464"/>
      <c r="I67" s="12" t="s">
        <v>710</v>
      </c>
    </row>
    <row r="68" spans="1:9" ht="64.900000000000006" customHeight="1" thickBot="1" x14ac:dyDescent="0.3">
      <c r="A68" s="238" t="s">
        <v>16</v>
      </c>
      <c r="B68" s="418" t="s">
        <v>15</v>
      </c>
      <c r="C68" s="419"/>
      <c r="D68" s="36" t="s">
        <v>22</v>
      </c>
      <c r="E68" s="36" t="s">
        <v>9</v>
      </c>
      <c r="F68" s="36" t="s">
        <v>14</v>
      </c>
      <c r="G68" s="15" t="s">
        <v>722</v>
      </c>
      <c r="I68" s="27"/>
    </row>
    <row r="69" spans="1:9" ht="30" customHeight="1" thickTop="1" x14ac:dyDescent="0.25">
      <c r="A69" s="599" t="s">
        <v>0</v>
      </c>
      <c r="B69" s="396" t="s">
        <v>55</v>
      </c>
      <c r="C69" s="397"/>
      <c r="D69" s="382" t="s">
        <v>100</v>
      </c>
      <c r="E69" s="383" t="s">
        <v>1026</v>
      </c>
      <c r="F69" s="618"/>
      <c r="G69" s="506" t="s">
        <v>13</v>
      </c>
      <c r="I69" s="12" t="s">
        <v>621</v>
      </c>
    </row>
    <row r="70" spans="1:9" ht="0.75" customHeight="1" x14ac:dyDescent="0.25">
      <c r="A70" s="515"/>
      <c r="B70" s="398"/>
      <c r="C70" s="399"/>
      <c r="D70" s="362"/>
      <c r="E70" s="384"/>
      <c r="F70" s="619"/>
      <c r="G70" s="507"/>
      <c r="I70" s="482" t="s">
        <v>748</v>
      </c>
    </row>
    <row r="71" spans="1:9" ht="4.5" customHeight="1" x14ac:dyDescent="0.25">
      <c r="A71" s="515"/>
      <c r="B71" s="398"/>
      <c r="C71" s="399"/>
      <c r="D71" s="362"/>
      <c r="E71" s="384"/>
      <c r="F71" s="619"/>
      <c r="G71" s="508"/>
      <c r="I71" s="482"/>
    </row>
    <row r="72" spans="1:9" ht="41.25" customHeight="1" thickBot="1" x14ac:dyDescent="0.3">
      <c r="A72" s="515"/>
      <c r="B72" s="392" t="s">
        <v>623</v>
      </c>
      <c r="C72" s="393"/>
      <c r="D72" s="362"/>
      <c r="E72" s="384"/>
      <c r="F72" s="237"/>
      <c r="G72" s="236"/>
      <c r="I72" s="483"/>
    </row>
    <row r="73" spans="1:9" ht="45.6" customHeight="1" thickBot="1" x14ac:dyDescent="0.3">
      <c r="A73" s="516"/>
      <c r="B73" s="504" t="s">
        <v>1007</v>
      </c>
      <c r="C73" s="505"/>
      <c r="D73" s="363"/>
      <c r="E73" s="385"/>
      <c r="F73" s="239"/>
      <c r="G73" s="240"/>
      <c r="I73" s="201"/>
    </row>
    <row r="74" spans="1:9" ht="15" customHeight="1" x14ac:dyDescent="0.25">
      <c r="A74" s="514" t="s">
        <v>1</v>
      </c>
      <c r="B74" s="415" t="s">
        <v>745</v>
      </c>
      <c r="C74" s="509"/>
      <c r="D74" s="361" t="s">
        <v>23</v>
      </c>
      <c r="E74" s="361" t="s">
        <v>738</v>
      </c>
      <c r="F74" s="472"/>
      <c r="G74" s="476"/>
      <c r="I74" s="484" t="s">
        <v>621</v>
      </c>
    </row>
    <row r="75" spans="1:9" ht="10.5" customHeight="1" x14ac:dyDescent="0.25">
      <c r="A75" s="515"/>
      <c r="B75" s="510" t="s">
        <v>68</v>
      </c>
      <c r="C75" s="511"/>
      <c r="D75" s="362"/>
      <c r="E75" s="362"/>
      <c r="F75" s="473"/>
      <c r="G75" s="477"/>
      <c r="I75" s="485"/>
    </row>
    <row r="76" spans="1:9" ht="36" customHeight="1" x14ac:dyDescent="0.25">
      <c r="A76" s="515"/>
      <c r="B76" s="486" t="s">
        <v>1038</v>
      </c>
      <c r="C76" s="487"/>
      <c r="D76" s="362"/>
      <c r="E76" s="362"/>
      <c r="F76" s="492"/>
      <c r="G76" s="495"/>
      <c r="I76" s="60" t="s">
        <v>715</v>
      </c>
    </row>
    <row r="77" spans="1:9" ht="43.5" customHeight="1" x14ac:dyDescent="0.25">
      <c r="A77" s="515"/>
      <c r="B77" s="488"/>
      <c r="C77" s="489"/>
      <c r="D77" s="362"/>
      <c r="E77" s="362"/>
      <c r="F77" s="493"/>
      <c r="G77" s="496"/>
      <c r="I77" s="61"/>
    </row>
    <row r="78" spans="1:9" ht="42.75" customHeight="1" x14ac:dyDescent="0.25">
      <c r="A78" s="515"/>
      <c r="B78" s="488"/>
      <c r="C78" s="489"/>
      <c r="D78" s="362"/>
      <c r="E78" s="362"/>
      <c r="F78" s="493"/>
      <c r="G78" s="496"/>
      <c r="I78" s="61"/>
    </row>
    <row r="79" spans="1:9" ht="409.6" customHeight="1" thickBot="1" x14ac:dyDescent="0.3">
      <c r="A79" s="516"/>
      <c r="B79" s="490"/>
      <c r="C79" s="491"/>
      <c r="D79" s="363"/>
      <c r="E79" s="363"/>
      <c r="F79" s="494"/>
      <c r="G79" s="497"/>
      <c r="I79" s="199"/>
    </row>
    <row r="80" spans="1:9" ht="27.75" customHeight="1" x14ac:dyDescent="0.25">
      <c r="A80" s="424" t="s">
        <v>2</v>
      </c>
      <c r="B80" s="415" t="s">
        <v>746</v>
      </c>
      <c r="C80" s="412"/>
      <c r="D80" s="361" t="s">
        <v>23</v>
      </c>
      <c r="E80" s="361" t="s">
        <v>987</v>
      </c>
      <c r="F80" s="472"/>
      <c r="G80" s="476"/>
      <c r="I80" s="498" t="s">
        <v>749</v>
      </c>
    </row>
    <row r="81" spans="1:9" ht="34.5" hidden="1" customHeight="1" x14ac:dyDescent="0.25">
      <c r="A81" s="425"/>
      <c r="B81" s="413"/>
      <c r="C81" s="414"/>
      <c r="D81" s="362"/>
      <c r="E81" s="362"/>
      <c r="F81" s="473"/>
      <c r="G81" s="477"/>
      <c r="I81" s="499"/>
    </row>
    <row r="82" spans="1:9" ht="21" customHeight="1" x14ac:dyDescent="0.25">
      <c r="A82" s="425"/>
      <c r="B82" s="427" t="s">
        <v>1030</v>
      </c>
      <c r="C82" s="427"/>
      <c r="D82" s="362"/>
      <c r="E82" s="362"/>
      <c r="F82" s="241"/>
      <c r="G82" s="242"/>
      <c r="I82" s="10" t="s">
        <v>716</v>
      </c>
    </row>
    <row r="83" spans="1:9" s="30" customFormat="1" ht="15.75" x14ac:dyDescent="0.25">
      <c r="A83" s="425"/>
      <c r="B83" s="427" t="s">
        <v>58</v>
      </c>
      <c r="C83" s="427"/>
      <c r="D83" s="362"/>
      <c r="E83" s="362"/>
      <c r="F83" s="241"/>
      <c r="G83" s="242"/>
      <c r="I83" s="10"/>
    </row>
    <row r="84" spans="1:9" ht="240" customHeight="1" x14ac:dyDescent="0.25">
      <c r="A84" s="425"/>
      <c r="B84" s="403" t="s">
        <v>1008</v>
      </c>
      <c r="C84" s="404"/>
      <c r="D84" s="362"/>
      <c r="E84" s="362"/>
      <c r="F84" s="243"/>
      <c r="G84" s="244"/>
      <c r="I84" s="10" t="s">
        <v>102</v>
      </c>
    </row>
    <row r="85" spans="1:9" ht="45.75" customHeight="1" thickBot="1" x14ac:dyDescent="0.3">
      <c r="A85" s="426"/>
      <c r="B85" s="405" t="s">
        <v>59</v>
      </c>
      <c r="C85" s="406"/>
      <c r="D85" s="363"/>
      <c r="E85" s="363"/>
      <c r="F85" s="245"/>
      <c r="G85" s="246"/>
      <c r="I85" s="10"/>
    </row>
    <row r="86" spans="1:9" ht="15" customHeight="1" x14ac:dyDescent="0.25">
      <c r="A86" s="424" t="s">
        <v>3</v>
      </c>
      <c r="B86" s="411" t="s">
        <v>103</v>
      </c>
      <c r="C86" s="412"/>
      <c r="D86" s="361" t="s">
        <v>743</v>
      </c>
      <c r="E86" s="361" t="s">
        <v>996</v>
      </c>
      <c r="F86" s="500"/>
      <c r="G86" s="502"/>
      <c r="I86" s="484" t="s">
        <v>69</v>
      </c>
    </row>
    <row r="87" spans="1:9" ht="14.25" customHeight="1" x14ac:dyDescent="0.25">
      <c r="A87" s="425"/>
      <c r="B87" s="413"/>
      <c r="C87" s="414"/>
      <c r="D87" s="362"/>
      <c r="E87" s="362"/>
      <c r="F87" s="501"/>
      <c r="G87" s="503"/>
      <c r="I87" s="485"/>
    </row>
    <row r="88" spans="1:9" ht="35.25" customHeight="1" x14ac:dyDescent="0.25">
      <c r="A88" s="425"/>
      <c r="B88" s="416" t="s">
        <v>1031</v>
      </c>
      <c r="C88" s="417"/>
      <c r="D88" s="362"/>
      <c r="E88" s="362"/>
      <c r="F88" s="247"/>
      <c r="G88" s="244"/>
      <c r="I88" s="10" t="s">
        <v>70</v>
      </c>
    </row>
    <row r="89" spans="1:9" ht="38.25" customHeight="1" thickBot="1" x14ac:dyDescent="0.3">
      <c r="A89" s="426"/>
      <c r="B89" s="405" t="s">
        <v>1032</v>
      </c>
      <c r="C89" s="406"/>
      <c r="D89" s="363"/>
      <c r="E89" s="363"/>
      <c r="F89" s="248"/>
      <c r="G89" s="249"/>
      <c r="I89" s="10" t="s">
        <v>71</v>
      </c>
    </row>
    <row r="90" spans="1:9" ht="25.5" customHeight="1" x14ac:dyDescent="0.25">
      <c r="A90" s="400" t="s">
        <v>4</v>
      </c>
      <c r="B90" s="470" t="s">
        <v>723</v>
      </c>
      <c r="C90" s="471"/>
      <c r="D90" s="361" t="s">
        <v>57</v>
      </c>
      <c r="E90" s="361" t="s">
        <v>988</v>
      </c>
      <c r="F90" s="251"/>
      <c r="G90" s="252"/>
      <c r="I90" s="37" t="s">
        <v>69</v>
      </c>
    </row>
    <row r="91" spans="1:9" ht="26.45" customHeight="1" x14ac:dyDescent="0.25">
      <c r="A91" s="401"/>
      <c r="B91" s="420" t="s">
        <v>730</v>
      </c>
      <c r="C91" s="421"/>
      <c r="D91" s="362"/>
      <c r="E91" s="362"/>
      <c r="F91" s="250"/>
      <c r="G91" s="244"/>
      <c r="I91" s="38"/>
    </row>
    <row r="92" spans="1:9" ht="33.6" customHeight="1" thickBot="1" x14ac:dyDescent="0.3">
      <c r="A92" s="402"/>
      <c r="B92" s="422" t="s">
        <v>731</v>
      </c>
      <c r="C92" s="423"/>
      <c r="D92" s="363"/>
      <c r="E92" s="363"/>
      <c r="F92" s="248"/>
      <c r="G92" s="249"/>
      <c r="I92" s="11" t="s">
        <v>104</v>
      </c>
    </row>
    <row r="93" spans="1:9" ht="15.75" customHeight="1" x14ac:dyDescent="0.25">
      <c r="A93" s="400" t="s">
        <v>25</v>
      </c>
      <c r="B93" s="411" t="s">
        <v>724</v>
      </c>
      <c r="C93" s="412"/>
      <c r="D93" s="361" t="s">
        <v>12</v>
      </c>
      <c r="E93" s="361" t="s">
        <v>998</v>
      </c>
      <c r="F93" s="500"/>
      <c r="G93" s="502"/>
      <c r="I93" s="484" t="s">
        <v>69</v>
      </c>
    </row>
    <row r="94" spans="1:9" ht="8.25" customHeight="1" thickBot="1" x14ac:dyDescent="0.3">
      <c r="A94" s="401"/>
      <c r="B94" s="413"/>
      <c r="C94" s="414"/>
      <c r="D94" s="362"/>
      <c r="E94" s="362"/>
      <c r="F94" s="493"/>
      <c r="G94" s="496"/>
      <c r="I94" s="528"/>
    </row>
    <row r="95" spans="1:9" ht="48.75" customHeight="1" thickBot="1" x14ac:dyDescent="0.3">
      <c r="A95" s="402"/>
      <c r="B95" s="405" t="s">
        <v>60</v>
      </c>
      <c r="C95" s="406"/>
      <c r="D95" s="363"/>
      <c r="E95" s="363"/>
      <c r="F95" s="254"/>
      <c r="G95" s="255"/>
      <c r="I95" s="39"/>
    </row>
    <row r="96" spans="1:9" ht="15" customHeight="1" x14ac:dyDescent="0.25">
      <c r="A96" s="537" t="s">
        <v>26</v>
      </c>
      <c r="B96" s="411" t="s">
        <v>725</v>
      </c>
      <c r="C96" s="412"/>
      <c r="D96" s="361" t="s">
        <v>72</v>
      </c>
      <c r="E96" s="361" t="s">
        <v>997</v>
      </c>
      <c r="F96" s="259"/>
      <c r="G96" s="260"/>
      <c r="I96" s="484" t="s">
        <v>69</v>
      </c>
    </row>
    <row r="97" spans="1:9" ht="9" customHeight="1" thickBot="1" x14ac:dyDescent="0.3">
      <c r="A97" s="538"/>
      <c r="B97" s="413"/>
      <c r="C97" s="414"/>
      <c r="D97" s="362"/>
      <c r="E97" s="362"/>
      <c r="F97" s="257"/>
      <c r="G97" s="261"/>
      <c r="I97" s="528"/>
    </row>
    <row r="98" spans="1:9" ht="66" customHeight="1" thickBot="1" x14ac:dyDescent="0.3">
      <c r="A98" s="539"/>
      <c r="B98" s="405" t="s">
        <v>761</v>
      </c>
      <c r="C98" s="406"/>
      <c r="D98" s="363"/>
      <c r="E98" s="363"/>
      <c r="F98" s="254"/>
      <c r="G98" s="235"/>
      <c r="I98" s="40"/>
    </row>
    <row r="99" spans="1:9" ht="15" customHeight="1" x14ac:dyDescent="0.25">
      <c r="A99" s="400" t="s">
        <v>27</v>
      </c>
      <c r="B99" s="411" t="s">
        <v>61</v>
      </c>
      <c r="C99" s="412"/>
      <c r="D99" s="361" t="s">
        <v>12</v>
      </c>
      <c r="E99" s="361" t="s">
        <v>999</v>
      </c>
      <c r="F99" s="259"/>
      <c r="G99" s="260"/>
      <c r="I99" s="484" t="s">
        <v>69</v>
      </c>
    </row>
    <row r="100" spans="1:9" ht="10.15" customHeight="1" thickBot="1" x14ac:dyDescent="0.3">
      <c r="A100" s="401"/>
      <c r="B100" s="413"/>
      <c r="C100" s="414"/>
      <c r="D100" s="362"/>
      <c r="E100" s="362"/>
      <c r="F100" s="257"/>
      <c r="G100" s="261"/>
      <c r="I100" s="528"/>
    </row>
    <row r="101" spans="1:9" ht="29.25" customHeight="1" x14ac:dyDescent="0.25">
      <c r="A101" s="401"/>
      <c r="B101" s="403" t="s">
        <v>711</v>
      </c>
      <c r="C101" s="404"/>
      <c r="D101" s="362"/>
      <c r="E101" s="362"/>
      <c r="F101" s="253"/>
      <c r="G101" s="226"/>
      <c r="I101" s="41"/>
    </row>
    <row r="102" spans="1:9" ht="34.5" customHeight="1" x14ac:dyDescent="0.25">
      <c r="A102" s="401"/>
      <c r="B102" s="409" t="s">
        <v>712</v>
      </c>
      <c r="C102" s="410"/>
      <c r="D102" s="362"/>
      <c r="E102" s="362"/>
      <c r="F102" s="253"/>
      <c r="G102" s="226"/>
      <c r="I102" s="41"/>
    </row>
    <row r="103" spans="1:9" ht="33" customHeight="1" thickBot="1" x14ac:dyDescent="0.3">
      <c r="A103" s="402"/>
      <c r="B103" s="407" t="s">
        <v>713</v>
      </c>
      <c r="C103" s="408"/>
      <c r="D103" s="363"/>
      <c r="E103" s="363"/>
      <c r="F103" s="254"/>
      <c r="G103" s="235"/>
      <c r="I103" s="40"/>
    </row>
    <row r="104" spans="1:9" ht="15" customHeight="1" x14ac:dyDescent="0.25">
      <c r="A104" s="400" t="s">
        <v>28</v>
      </c>
      <c r="B104" s="411" t="s">
        <v>62</v>
      </c>
      <c r="C104" s="412"/>
      <c r="D104" s="361" t="s">
        <v>12</v>
      </c>
      <c r="E104" s="361" t="s">
        <v>1000</v>
      </c>
      <c r="F104" s="259"/>
      <c r="G104" s="260"/>
      <c r="I104" s="484" t="s">
        <v>69</v>
      </c>
    </row>
    <row r="105" spans="1:9" ht="15" customHeight="1" thickBot="1" x14ac:dyDescent="0.3">
      <c r="A105" s="401"/>
      <c r="B105" s="413"/>
      <c r="C105" s="414"/>
      <c r="D105" s="362"/>
      <c r="E105" s="362"/>
      <c r="F105" s="257"/>
      <c r="G105" s="261"/>
      <c r="I105" s="528"/>
    </row>
    <row r="106" spans="1:9" ht="45" customHeight="1" x14ac:dyDescent="0.25">
      <c r="A106" s="401"/>
      <c r="B106" s="562" t="s">
        <v>735</v>
      </c>
      <c r="C106" s="410"/>
      <c r="D106" s="362"/>
      <c r="E106" s="362"/>
      <c r="F106" s="253"/>
      <c r="G106" s="226"/>
      <c r="I106" s="41"/>
    </row>
    <row r="107" spans="1:9" ht="28.5" customHeight="1" thickBot="1" x14ac:dyDescent="0.3">
      <c r="A107" s="402"/>
      <c r="B107" s="622" t="s">
        <v>736</v>
      </c>
      <c r="C107" s="623"/>
      <c r="D107" s="363"/>
      <c r="E107" s="363"/>
      <c r="F107" s="254"/>
      <c r="G107" s="235"/>
      <c r="I107" s="40"/>
    </row>
    <row r="108" spans="1:9" ht="24" customHeight="1" x14ac:dyDescent="0.25">
      <c r="A108" s="544" t="s">
        <v>29</v>
      </c>
      <c r="B108" s="411" t="s">
        <v>620</v>
      </c>
      <c r="C108" s="412"/>
      <c r="D108" s="361" t="s">
        <v>24</v>
      </c>
      <c r="E108" s="361" t="s">
        <v>1033</v>
      </c>
      <c r="F108" s="474"/>
      <c r="G108" s="620"/>
      <c r="I108" s="484" t="s">
        <v>621</v>
      </c>
    </row>
    <row r="109" spans="1:9" ht="12" hidden="1" customHeight="1" thickBot="1" x14ac:dyDescent="0.3">
      <c r="A109" s="545"/>
      <c r="B109" s="413"/>
      <c r="C109" s="414"/>
      <c r="D109" s="362"/>
      <c r="E109" s="362"/>
      <c r="F109" s="475"/>
      <c r="G109" s="621"/>
      <c r="I109" s="528"/>
    </row>
    <row r="110" spans="1:9" ht="155.25" customHeight="1" thickBot="1" x14ac:dyDescent="0.3">
      <c r="A110" s="546"/>
      <c r="B110" s="422" t="s">
        <v>1036</v>
      </c>
      <c r="C110" s="423"/>
      <c r="D110" s="363"/>
      <c r="E110" s="363"/>
      <c r="F110" s="262"/>
      <c r="G110" s="263"/>
      <c r="I110" s="27" t="s">
        <v>73</v>
      </c>
    </row>
    <row r="111" spans="1:9" ht="15.75" thickBot="1" x14ac:dyDescent="0.3">
      <c r="I111" s="57"/>
    </row>
    <row r="112" spans="1:9" ht="21.75" thickBot="1" x14ac:dyDescent="0.3">
      <c r="A112" s="462" t="s">
        <v>63</v>
      </c>
      <c r="B112" s="463"/>
      <c r="C112" s="463"/>
      <c r="D112" s="463"/>
      <c r="E112" s="463"/>
      <c r="F112" s="463"/>
      <c r="G112" s="464"/>
      <c r="I112" s="58"/>
    </row>
    <row r="113" spans="1:9" ht="46.5" customHeight="1" thickBot="1" x14ac:dyDescent="0.3">
      <c r="A113" s="278" t="s">
        <v>16</v>
      </c>
      <c r="B113" s="579" t="s">
        <v>15</v>
      </c>
      <c r="C113" s="580"/>
      <c r="D113" s="279" t="s">
        <v>22</v>
      </c>
      <c r="E113" s="279" t="s">
        <v>9</v>
      </c>
      <c r="F113" s="279" t="s">
        <v>14</v>
      </c>
      <c r="G113" s="15" t="s">
        <v>722</v>
      </c>
      <c r="I113" s="24"/>
    </row>
    <row r="114" spans="1:9" ht="15.75" customHeight="1" thickTop="1" x14ac:dyDescent="0.25">
      <c r="A114" s="576" t="s">
        <v>0</v>
      </c>
      <c r="B114" s="556" t="s">
        <v>64</v>
      </c>
      <c r="C114" s="557"/>
      <c r="D114" s="522" t="s">
        <v>12</v>
      </c>
      <c r="E114" s="525" t="s">
        <v>989</v>
      </c>
      <c r="F114" s="529"/>
      <c r="G114" s="531"/>
      <c r="I114" s="574" t="s">
        <v>65</v>
      </c>
    </row>
    <row r="115" spans="1:9" ht="8.4499999999999993" customHeight="1" thickBot="1" x14ac:dyDescent="0.3">
      <c r="A115" s="577"/>
      <c r="B115" s="558"/>
      <c r="C115" s="559"/>
      <c r="D115" s="523"/>
      <c r="E115" s="526"/>
      <c r="F115" s="530"/>
      <c r="G115" s="503"/>
      <c r="I115" s="575"/>
    </row>
    <row r="116" spans="1:9" ht="19.149999999999999" customHeight="1" x14ac:dyDescent="0.25">
      <c r="A116" s="577"/>
      <c r="B116" s="554" t="s">
        <v>732</v>
      </c>
      <c r="C116" s="555"/>
      <c r="D116" s="523"/>
      <c r="E116" s="526"/>
      <c r="F116" s="264"/>
      <c r="G116" s="226"/>
      <c r="I116" s="10"/>
    </row>
    <row r="117" spans="1:9" ht="22.15" customHeight="1" x14ac:dyDescent="0.25">
      <c r="A117" s="577"/>
      <c r="B117" s="512" t="s">
        <v>762</v>
      </c>
      <c r="C117" s="410"/>
      <c r="D117" s="523"/>
      <c r="E117" s="526"/>
      <c r="F117" s="264"/>
      <c r="G117" s="226"/>
      <c r="I117" s="10"/>
    </row>
    <row r="118" spans="1:9" ht="55.5" customHeight="1" thickBot="1" x14ac:dyDescent="0.3">
      <c r="A118" s="578"/>
      <c r="B118" s="513" t="s">
        <v>763</v>
      </c>
      <c r="C118" s="408"/>
      <c r="D118" s="524"/>
      <c r="E118" s="527"/>
      <c r="F118" s="265"/>
      <c r="G118" s="235"/>
      <c r="I118" s="10"/>
    </row>
    <row r="119" spans="1:9" ht="15" customHeight="1" x14ac:dyDescent="0.25">
      <c r="A119" s="552" t="s">
        <v>0</v>
      </c>
      <c r="B119" s="548" t="s">
        <v>66</v>
      </c>
      <c r="C119" s="549"/>
      <c r="D119" s="347" t="s">
        <v>74</v>
      </c>
      <c r="E119" s="361" t="s">
        <v>1001</v>
      </c>
      <c r="F119" s="364"/>
      <c r="G119" s="366"/>
      <c r="I119" s="42" t="s">
        <v>67</v>
      </c>
    </row>
    <row r="120" spans="1:9" ht="15.75" thickBot="1" x14ac:dyDescent="0.3">
      <c r="A120" s="552"/>
      <c r="B120" s="550"/>
      <c r="C120" s="551"/>
      <c r="D120" s="348"/>
      <c r="E120" s="362"/>
      <c r="F120" s="365"/>
      <c r="G120" s="367"/>
      <c r="I120" s="33" t="s">
        <v>621</v>
      </c>
    </row>
    <row r="121" spans="1:9" ht="151.5" customHeight="1" thickBot="1" x14ac:dyDescent="0.3">
      <c r="A121" s="553"/>
      <c r="B121" s="547" t="s">
        <v>750</v>
      </c>
      <c r="C121" s="547"/>
      <c r="D121" s="349"/>
      <c r="E121" s="363"/>
      <c r="F121" s="254"/>
      <c r="G121" s="235"/>
      <c r="I121" s="200"/>
    </row>
    <row r="122" spans="1:9" ht="15.75" x14ac:dyDescent="0.25">
      <c r="A122" s="43" t="s">
        <v>1</v>
      </c>
      <c r="B122" s="563" t="s">
        <v>1009</v>
      </c>
      <c r="C122" s="564"/>
      <c r="D122" s="347" t="s">
        <v>1010</v>
      </c>
      <c r="E122" s="359" t="s">
        <v>1011</v>
      </c>
      <c r="F122" s="266"/>
      <c r="G122" s="268"/>
      <c r="I122" s="42" t="s">
        <v>67</v>
      </c>
    </row>
    <row r="123" spans="1:9" ht="207.75" customHeight="1" thickBot="1" x14ac:dyDescent="0.3">
      <c r="A123" s="269"/>
      <c r="B123" s="533" t="s">
        <v>1012</v>
      </c>
      <c r="C123" s="533"/>
      <c r="D123" s="349"/>
      <c r="E123" s="360"/>
      <c r="F123" s="254"/>
      <c r="G123" s="235"/>
      <c r="I123" s="33" t="s">
        <v>69</v>
      </c>
    </row>
    <row r="124" spans="1:9" ht="36" customHeight="1" x14ac:dyDescent="0.25">
      <c r="A124" s="400" t="s">
        <v>2</v>
      </c>
      <c r="B124" s="560" t="s">
        <v>1013</v>
      </c>
      <c r="C124" s="560"/>
      <c r="D124" s="347" t="s">
        <v>1015</v>
      </c>
      <c r="E124" s="369" t="s">
        <v>1014</v>
      </c>
      <c r="F124" s="266"/>
      <c r="G124" s="267"/>
      <c r="I124" s="42" t="s">
        <v>67</v>
      </c>
    </row>
    <row r="125" spans="1:9" ht="152.25" customHeight="1" thickBot="1" x14ac:dyDescent="0.3">
      <c r="A125" s="402"/>
      <c r="B125" s="561" t="s">
        <v>1016</v>
      </c>
      <c r="C125" s="408"/>
      <c r="D125" s="349"/>
      <c r="E125" s="370"/>
      <c r="F125" s="254"/>
      <c r="G125" s="235"/>
      <c r="I125" s="33" t="s">
        <v>69</v>
      </c>
    </row>
    <row r="126" spans="1:9" ht="15.75" x14ac:dyDescent="0.25">
      <c r="A126" s="540" t="s">
        <v>3</v>
      </c>
      <c r="B126" s="549" t="s">
        <v>75</v>
      </c>
      <c r="C126" s="549"/>
      <c r="D126" s="347" t="s">
        <v>79</v>
      </c>
      <c r="E126" s="369" t="s">
        <v>990</v>
      </c>
      <c r="F126" s="257"/>
      <c r="G126" s="261"/>
      <c r="I126" s="42" t="s">
        <v>67</v>
      </c>
    </row>
    <row r="127" spans="1:9" ht="15" customHeight="1" x14ac:dyDescent="0.25">
      <c r="A127" s="540"/>
      <c r="B127" s="562" t="s">
        <v>105</v>
      </c>
      <c r="C127" s="436"/>
      <c r="D127" s="348"/>
      <c r="E127" s="372"/>
      <c r="F127" s="253"/>
      <c r="G127" s="226"/>
      <c r="I127" s="33" t="s">
        <v>69</v>
      </c>
    </row>
    <row r="128" spans="1:9" ht="56.25" customHeight="1" x14ac:dyDescent="0.25">
      <c r="A128" s="540"/>
      <c r="B128" s="588" t="s">
        <v>1017</v>
      </c>
      <c r="C128" s="432"/>
      <c r="D128" s="348"/>
      <c r="E128" s="372"/>
      <c r="F128" s="253"/>
      <c r="G128" s="226"/>
      <c r="I128" s="41"/>
    </row>
    <row r="129" spans="1:10" ht="54.75" customHeight="1" x14ac:dyDescent="0.25">
      <c r="A129" s="540"/>
      <c r="B129" s="588" t="s">
        <v>76</v>
      </c>
      <c r="C129" s="446"/>
      <c r="D129" s="348"/>
      <c r="E129" s="372"/>
      <c r="F129" s="253"/>
      <c r="G129" s="226"/>
      <c r="I129" s="41"/>
    </row>
    <row r="130" spans="1:10" ht="93.75" customHeight="1" x14ac:dyDescent="0.25">
      <c r="A130" s="540"/>
      <c r="B130" s="562" t="s">
        <v>1002</v>
      </c>
      <c r="C130" s="410"/>
      <c r="D130" s="348"/>
      <c r="E130" s="372"/>
      <c r="F130" s="253"/>
      <c r="G130" s="226"/>
      <c r="I130" s="41"/>
    </row>
    <row r="131" spans="1:10" x14ac:dyDescent="0.25">
      <c r="A131" s="540"/>
      <c r="B131" s="588" t="s">
        <v>77</v>
      </c>
      <c r="C131" s="446"/>
      <c r="D131" s="348"/>
      <c r="E131" s="372"/>
      <c r="F131" s="253"/>
      <c r="G131" s="226"/>
      <c r="I131" s="41"/>
    </row>
    <row r="132" spans="1:10" ht="28.5" customHeight="1" thickBot="1" x14ac:dyDescent="0.3">
      <c r="A132" s="541"/>
      <c r="B132" s="562" t="s">
        <v>78</v>
      </c>
      <c r="C132" s="436"/>
      <c r="D132" s="371"/>
      <c r="E132" s="373"/>
      <c r="F132" s="253"/>
      <c r="G132" s="226"/>
      <c r="I132" s="40"/>
    </row>
    <row r="133" spans="1:10" x14ac:dyDescent="0.25">
      <c r="A133" s="587" t="s">
        <v>4</v>
      </c>
      <c r="B133" s="542" t="s">
        <v>741</v>
      </c>
      <c r="C133" s="542"/>
      <c r="D133" s="374" t="s">
        <v>12</v>
      </c>
      <c r="E133" s="375" t="s">
        <v>992</v>
      </c>
      <c r="F133" s="368"/>
      <c r="G133" s="519"/>
      <c r="I133" s="42" t="s">
        <v>67</v>
      </c>
    </row>
    <row r="134" spans="1:10" x14ac:dyDescent="0.25">
      <c r="A134" s="540"/>
      <c r="B134" s="543"/>
      <c r="C134" s="543"/>
      <c r="D134" s="348"/>
      <c r="E134" s="376"/>
      <c r="F134" s="365"/>
      <c r="G134" s="367"/>
      <c r="I134" s="33" t="s">
        <v>69</v>
      </c>
    </row>
    <row r="135" spans="1:10" ht="258.75" customHeight="1" x14ac:dyDescent="0.25">
      <c r="A135" s="540"/>
      <c r="B135" s="562" t="s">
        <v>1003</v>
      </c>
      <c r="C135" s="410"/>
      <c r="D135" s="348"/>
      <c r="E135" s="376"/>
      <c r="F135" s="253"/>
      <c r="G135" s="226"/>
      <c r="I135" s="44" t="s">
        <v>80</v>
      </c>
      <c r="J135" s="143"/>
    </row>
    <row r="136" spans="1:10" ht="80.25" customHeight="1" x14ac:dyDescent="0.25">
      <c r="A136" s="540"/>
      <c r="B136" s="562" t="s">
        <v>1004</v>
      </c>
      <c r="C136" s="410"/>
      <c r="D136" s="348"/>
      <c r="E136" s="376"/>
      <c r="F136" s="253"/>
      <c r="G136" s="226"/>
      <c r="I136" s="45" t="s">
        <v>81</v>
      </c>
    </row>
    <row r="137" spans="1:10" ht="267.75" customHeight="1" thickBot="1" x14ac:dyDescent="0.3">
      <c r="A137" s="540"/>
      <c r="B137" s="606" t="s">
        <v>747</v>
      </c>
      <c r="C137" s="607"/>
      <c r="D137" s="348"/>
      <c r="E137" s="376"/>
      <c r="F137" s="258"/>
      <c r="G137" s="270"/>
      <c r="I137" s="41"/>
    </row>
    <row r="138" spans="1:10" ht="15.75" customHeight="1" x14ac:dyDescent="0.25">
      <c r="A138" s="565" t="s">
        <v>25</v>
      </c>
      <c r="B138" s="535" t="s">
        <v>82</v>
      </c>
      <c r="C138" s="535"/>
      <c r="D138" s="347" t="s">
        <v>83</v>
      </c>
      <c r="E138" s="520" t="s">
        <v>991</v>
      </c>
      <c r="F138" s="259"/>
      <c r="G138" s="260"/>
      <c r="I138" s="42" t="s">
        <v>67</v>
      </c>
    </row>
    <row r="139" spans="1:10" ht="9" customHeight="1" x14ac:dyDescent="0.25">
      <c r="A139" s="566"/>
      <c r="B139" s="536"/>
      <c r="C139" s="536"/>
      <c r="D139" s="348"/>
      <c r="E139" s="376"/>
      <c r="F139" s="257"/>
      <c r="G139" s="261"/>
      <c r="I139" s="33" t="s">
        <v>69</v>
      </c>
    </row>
    <row r="140" spans="1:10" ht="112.5" customHeight="1" thickBot="1" x14ac:dyDescent="0.3">
      <c r="A140" s="567"/>
      <c r="B140" s="534" t="s">
        <v>1018</v>
      </c>
      <c r="C140" s="534"/>
      <c r="D140" s="349"/>
      <c r="E140" s="521"/>
      <c r="F140" s="254"/>
      <c r="G140" s="235"/>
      <c r="I140" s="46" t="s">
        <v>106</v>
      </c>
    </row>
    <row r="141" spans="1:10" x14ac:dyDescent="0.25">
      <c r="A141" s="603" t="s">
        <v>0</v>
      </c>
      <c r="B141" s="608" t="s">
        <v>84</v>
      </c>
      <c r="C141" s="608"/>
      <c r="D141" s="347" t="s">
        <v>87</v>
      </c>
      <c r="E141" s="347" t="s">
        <v>739</v>
      </c>
      <c r="F141" s="259"/>
      <c r="G141" s="260"/>
      <c r="I141" s="47" t="s">
        <v>85</v>
      </c>
    </row>
    <row r="142" spans="1:10" ht="7.15" customHeight="1" x14ac:dyDescent="0.25">
      <c r="A142" s="604"/>
      <c r="B142" s="609"/>
      <c r="C142" s="609"/>
      <c r="D142" s="348"/>
      <c r="E142" s="348"/>
      <c r="F142" s="257"/>
      <c r="G142" s="261"/>
      <c r="I142" s="33" t="s">
        <v>621</v>
      </c>
    </row>
    <row r="143" spans="1:10" ht="159.6" customHeight="1" thickBot="1" x14ac:dyDescent="0.3">
      <c r="A143" s="605"/>
      <c r="B143" s="569" t="s">
        <v>977</v>
      </c>
      <c r="C143" s="569"/>
      <c r="D143" s="349"/>
      <c r="E143" s="349"/>
      <c r="F143" s="254"/>
      <c r="G143" s="235"/>
      <c r="I143" s="202" t="s">
        <v>86</v>
      </c>
    </row>
    <row r="144" spans="1:10" ht="15.75" customHeight="1" x14ac:dyDescent="0.25">
      <c r="A144" s="614" t="s">
        <v>1</v>
      </c>
      <c r="B144" s="589" t="s">
        <v>90</v>
      </c>
      <c r="C144" s="589"/>
      <c r="D144" s="347" t="s">
        <v>12</v>
      </c>
      <c r="E144" s="347" t="s">
        <v>1019</v>
      </c>
      <c r="F144" s="259"/>
      <c r="G144" s="260"/>
      <c r="I144" s="47" t="s">
        <v>85</v>
      </c>
    </row>
    <row r="145" spans="1:9" ht="7.9" customHeight="1" x14ac:dyDescent="0.25">
      <c r="A145" s="615"/>
      <c r="B145" s="590"/>
      <c r="C145" s="590"/>
      <c r="D145" s="348"/>
      <c r="E145" s="348"/>
      <c r="F145" s="257"/>
      <c r="G145" s="261"/>
      <c r="I145" s="281" t="s">
        <v>621</v>
      </c>
    </row>
    <row r="146" spans="1:9" ht="89.45" customHeight="1" thickBot="1" x14ac:dyDescent="0.3">
      <c r="A146" s="616"/>
      <c r="B146" s="617" t="s">
        <v>764</v>
      </c>
      <c r="C146" s="406"/>
      <c r="D146" s="349"/>
      <c r="E146" s="349"/>
      <c r="F146" s="254"/>
      <c r="G146" s="235"/>
      <c r="I146" s="48" t="s">
        <v>91</v>
      </c>
    </row>
    <row r="147" spans="1:9" ht="22.15" customHeight="1" x14ac:dyDescent="0.25">
      <c r="A147" s="537" t="s">
        <v>2</v>
      </c>
      <c r="B147" s="610" t="s">
        <v>1020</v>
      </c>
      <c r="C147" s="611"/>
      <c r="D147" s="347" t="s">
        <v>1021</v>
      </c>
      <c r="E147" s="347" t="s">
        <v>1022</v>
      </c>
      <c r="F147" s="266"/>
      <c r="G147" s="267"/>
      <c r="I147" s="47" t="s">
        <v>85</v>
      </c>
    </row>
    <row r="148" spans="1:9" ht="258" customHeight="1" thickBot="1" x14ac:dyDescent="0.3">
      <c r="A148" s="539"/>
      <c r="B148" s="612" t="s">
        <v>1023</v>
      </c>
      <c r="C148" s="613"/>
      <c r="D148" s="349"/>
      <c r="E148" s="349"/>
      <c r="F148" s="254"/>
      <c r="G148" s="235"/>
      <c r="I148" s="33" t="s">
        <v>69</v>
      </c>
    </row>
    <row r="149" spans="1:9" ht="26.25" customHeight="1" x14ac:dyDescent="0.25">
      <c r="A149" s="598" t="s">
        <v>3</v>
      </c>
      <c r="B149" s="589" t="s">
        <v>742</v>
      </c>
      <c r="C149" s="589"/>
      <c r="D149" s="347" t="s">
        <v>12</v>
      </c>
      <c r="E149" s="350" t="s">
        <v>993</v>
      </c>
      <c r="F149" s="259"/>
      <c r="G149" s="260"/>
      <c r="I149" s="47" t="s">
        <v>85</v>
      </c>
    </row>
    <row r="150" spans="1:9" ht="22.5" customHeight="1" x14ac:dyDescent="0.25">
      <c r="A150" s="595"/>
      <c r="B150" s="590"/>
      <c r="C150" s="590"/>
      <c r="D150" s="348"/>
      <c r="E150" s="351"/>
      <c r="F150" s="257"/>
      <c r="G150" s="261"/>
      <c r="I150" s="33" t="s">
        <v>69</v>
      </c>
    </row>
    <row r="151" spans="1:9" ht="200.25" customHeight="1" x14ac:dyDescent="0.25">
      <c r="A151" s="595"/>
      <c r="B151" s="562" t="s">
        <v>1024</v>
      </c>
      <c r="C151" s="410"/>
      <c r="D151" s="348"/>
      <c r="E151" s="351"/>
      <c r="F151" s="253"/>
      <c r="G151" s="226"/>
      <c r="I151" s="45" t="s">
        <v>92</v>
      </c>
    </row>
    <row r="152" spans="1:9" ht="214.5" customHeight="1" x14ac:dyDescent="0.25">
      <c r="A152" s="595"/>
      <c r="B152" s="562" t="s">
        <v>754</v>
      </c>
      <c r="C152" s="410"/>
      <c r="D152" s="348"/>
      <c r="E152" s="351"/>
      <c r="F152" s="253"/>
      <c r="G152" s="226"/>
      <c r="I152" s="41"/>
    </row>
    <row r="153" spans="1:9" ht="204" customHeight="1" x14ac:dyDescent="0.25">
      <c r="A153" s="595"/>
      <c r="B153" s="562" t="s">
        <v>765</v>
      </c>
      <c r="C153" s="410"/>
      <c r="D153" s="348"/>
      <c r="E153" s="351"/>
      <c r="F153" s="253"/>
      <c r="G153" s="226"/>
      <c r="I153" s="45" t="s">
        <v>93</v>
      </c>
    </row>
    <row r="154" spans="1:9" ht="149.25" customHeight="1" thickBot="1" x14ac:dyDescent="0.3">
      <c r="A154" s="596"/>
      <c r="B154" s="561" t="s">
        <v>978</v>
      </c>
      <c r="C154" s="408"/>
      <c r="D154" s="349"/>
      <c r="E154" s="352"/>
      <c r="F154" s="254"/>
      <c r="G154" s="235"/>
      <c r="I154" s="46" t="s">
        <v>94</v>
      </c>
    </row>
    <row r="155" spans="1:9" x14ac:dyDescent="0.25">
      <c r="A155" s="594" t="s">
        <v>4</v>
      </c>
      <c r="B155" s="593" t="s">
        <v>82</v>
      </c>
      <c r="C155" s="593"/>
      <c r="D155" s="347" t="s">
        <v>83</v>
      </c>
      <c r="E155" s="347" t="s">
        <v>994</v>
      </c>
      <c r="F155" s="256"/>
      <c r="G155" s="271"/>
      <c r="I155" s="47" t="s">
        <v>85</v>
      </c>
    </row>
    <row r="156" spans="1:9" ht="11.25" customHeight="1" x14ac:dyDescent="0.25">
      <c r="A156" s="595"/>
      <c r="B156" s="590"/>
      <c r="C156" s="590"/>
      <c r="D156" s="348"/>
      <c r="E156" s="348"/>
      <c r="F156" s="257"/>
      <c r="G156" s="261"/>
      <c r="I156" s="33" t="s">
        <v>69</v>
      </c>
    </row>
    <row r="157" spans="1:9" ht="129.75" customHeight="1" thickBot="1" x14ac:dyDescent="0.3">
      <c r="A157" s="596"/>
      <c r="B157" s="591" t="s">
        <v>766</v>
      </c>
      <c r="C157" s="592"/>
      <c r="D157" s="349"/>
      <c r="E157" s="349"/>
      <c r="F157" s="254"/>
      <c r="G157" s="235"/>
      <c r="I157" s="50" t="s">
        <v>752</v>
      </c>
    </row>
    <row r="158" spans="1:9" x14ac:dyDescent="0.25">
      <c r="A158" s="584" t="s">
        <v>0</v>
      </c>
      <c r="B158" s="570" t="s">
        <v>84</v>
      </c>
      <c r="C158" s="581"/>
      <c r="D158" s="347" t="s">
        <v>714</v>
      </c>
      <c r="E158" s="356" t="s">
        <v>979</v>
      </c>
      <c r="F158" s="259"/>
      <c r="G158" s="272"/>
      <c r="I158" s="51" t="s">
        <v>96</v>
      </c>
    </row>
    <row r="159" spans="1:9" ht="9" customHeight="1" x14ac:dyDescent="0.25">
      <c r="A159" s="585"/>
      <c r="B159" s="582"/>
      <c r="C159" s="583"/>
      <c r="D159" s="348"/>
      <c r="E159" s="357"/>
      <c r="F159" s="257"/>
      <c r="G159" s="273"/>
      <c r="I159" s="33" t="s">
        <v>621</v>
      </c>
    </row>
    <row r="160" spans="1:9" ht="277.5" customHeight="1" thickBot="1" x14ac:dyDescent="0.3">
      <c r="A160" s="586"/>
      <c r="B160" s="568" t="s">
        <v>767</v>
      </c>
      <c r="C160" s="569"/>
      <c r="D160" s="349"/>
      <c r="E160" s="358"/>
      <c r="F160" s="254"/>
      <c r="G160" s="235"/>
      <c r="I160" s="52" t="s">
        <v>95</v>
      </c>
    </row>
    <row r="161" spans="1:9" ht="15.75" x14ac:dyDescent="0.25">
      <c r="A161" s="597" t="s">
        <v>1</v>
      </c>
      <c r="B161" s="570" t="s">
        <v>75</v>
      </c>
      <c r="C161" s="571"/>
      <c r="D161" s="347" t="s">
        <v>12</v>
      </c>
      <c r="E161" s="347" t="s">
        <v>995</v>
      </c>
      <c r="F161" s="266"/>
      <c r="G161" s="267"/>
      <c r="I161" s="51" t="s">
        <v>96</v>
      </c>
    </row>
    <row r="162" spans="1:9" ht="182.25" customHeight="1" thickBot="1" x14ac:dyDescent="0.3">
      <c r="A162" s="578"/>
      <c r="B162" s="513" t="s">
        <v>768</v>
      </c>
      <c r="C162" s="408"/>
      <c r="D162" s="349"/>
      <c r="E162" s="349"/>
      <c r="F162" s="254"/>
      <c r="G162" s="235"/>
      <c r="I162" s="33" t="s">
        <v>69</v>
      </c>
    </row>
    <row r="163" spans="1:9" ht="15" customHeight="1" x14ac:dyDescent="0.25">
      <c r="A163" s="565" t="s">
        <v>2</v>
      </c>
      <c r="B163" s="570" t="s">
        <v>708</v>
      </c>
      <c r="C163" s="571"/>
      <c r="D163" s="347" t="s">
        <v>12</v>
      </c>
      <c r="E163" s="353" t="s">
        <v>980</v>
      </c>
      <c r="F163" s="259"/>
      <c r="G163" s="260"/>
      <c r="I163" s="51" t="s">
        <v>96</v>
      </c>
    </row>
    <row r="164" spans="1:9" ht="33.75" customHeight="1" x14ac:dyDescent="0.25">
      <c r="A164" s="566"/>
      <c r="B164" s="572"/>
      <c r="C164" s="573"/>
      <c r="D164" s="348"/>
      <c r="E164" s="354"/>
      <c r="F164" s="257"/>
      <c r="G164" s="261"/>
      <c r="I164" s="33" t="s">
        <v>69</v>
      </c>
    </row>
    <row r="165" spans="1:9" ht="322.5" customHeight="1" thickBot="1" x14ac:dyDescent="0.3">
      <c r="A165" s="567"/>
      <c r="B165" s="568" t="s">
        <v>709</v>
      </c>
      <c r="C165" s="569"/>
      <c r="D165" s="349"/>
      <c r="E165" s="355"/>
      <c r="F165" s="254"/>
      <c r="G165" s="235"/>
      <c r="I165" s="55" t="s">
        <v>80</v>
      </c>
    </row>
    <row r="166" spans="1:9" x14ac:dyDescent="0.25">
      <c r="I166" s="41"/>
    </row>
    <row r="167" spans="1:9" ht="15.75" thickBot="1" x14ac:dyDescent="0.3">
      <c r="I167" s="41"/>
    </row>
    <row r="168" spans="1:9" ht="23.25" customHeight="1" thickBot="1" x14ac:dyDescent="0.3">
      <c r="A168" s="478" t="s">
        <v>98</v>
      </c>
      <c r="B168" s="479"/>
      <c r="C168" s="32" t="s">
        <v>99</v>
      </c>
      <c r="D168" s="18" t="s">
        <v>18</v>
      </c>
      <c r="E168" s="19" t="s">
        <v>19</v>
      </c>
      <c r="G168" s="17"/>
      <c r="I168" s="31" t="s">
        <v>740</v>
      </c>
    </row>
    <row r="169" spans="1:9" ht="23.25" customHeight="1" thickTop="1" thickBot="1" x14ac:dyDescent="0.3">
      <c r="A169" s="517" t="s">
        <v>11</v>
      </c>
      <c r="B169" s="518"/>
      <c r="C169" s="274"/>
      <c r="D169" s="274"/>
      <c r="E169" s="275"/>
      <c r="G169" s="20"/>
      <c r="I169" s="10"/>
    </row>
    <row r="170" spans="1:9" ht="23.25" customHeight="1" thickBot="1" x14ac:dyDescent="0.3">
      <c r="A170" s="460" t="s">
        <v>31</v>
      </c>
      <c r="B170" s="461"/>
      <c r="C170" s="274"/>
      <c r="D170" s="274"/>
      <c r="E170" s="275"/>
      <c r="G170" s="20"/>
      <c r="I170" s="11"/>
    </row>
    <row r="172" spans="1:9" ht="33.6" customHeight="1" x14ac:dyDescent="0.35">
      <c r="G172" s="21"/>
    </row>
    <row r="173" spans="1:9" ht="36.75" customHeight="1" x14ac:dyDescent="0.25">
      <c r="G173" s="22"/>
    </row>
    <row r="223" spans="9:9" x14ac:dyDescent="0.25">
      <c r="I223" s="5"/>
    </row>
  </sheetData>
  <protectedRanges>
    <protectedRange sqref="D85" name="Oblast2"/>
  </protectedRanges>
  <mergeCells count="250">
    <mergeCell ref="B162:C162"/>
    <mergeCell ref="A161:A162"/>
    <mergeCell ref="A149:A154"/>
    <mergeCell ref="A69:A73"/>
    <mergeCell ref="A7:G7"/>
    <mergeCell ref="A23:A33"/>
    <mergeCell ref="I12:I13"/>
    <mergeCell ref="A141:A143"/>
    <mergeCell ref="B135:C135"/>
    <mergeCell ref="B136:C136"/>
    <mergeCell ref="B137:C137"/>
    <mergeCell ref="A147:A148"/>
    <mergeCell ref="B141:C142"/>
    <mergeCell ref="B143:C143"/>
    <mergeCell ref="B147:C147"/>
    <mergeCell ref="B148:C148"/>
    <mergeCell ref="A144:A146"/>
    <mergeCell ref="B144:C145"/>
    <mergeCell ref="B146:C146"/>
    <mergeCell ref="F69:F71"/>
    <mergeCell ref="I93:I94"/>
    <mergeCell ref="G108:G109"/>
    <mergeCell ref="B107:C107"/>
    <mergeCell ref="D108:D110"/>
    <mergeCell ref="B165:C165"/>
    <mergeCell ref="B163:C164"/>
    <mergeCell ref="A163:A165"/>
    <mergeCell ref="I114:I115"/>
    <mergeCell ref="A114:A118"/>
    <mergeCell ref="B113:C113"/>
    <mergeCell ref="B160:C160"/>
    <mergeCell ref="B158:C159"/>
    <mergeCell ref="A158:A160"/>
    <mergeCell ref="A133:A137"/>
    <mergeCell ref="B128:C128"/>
    <mergeCell ref="B129:C129"/>
    <mergeCell ref="B130:C130"/>
    <mergeCell ref="B131:C131"/>
    <mergeCell ref="B132:C132"/>
    <mergeCell ref="B161:C161"/>
    <mergeCell ref="B149:C150"/>
    <mergeCell ref="B154:C154"/>
    <mergeCell ref="B157:C157"/>
    <mergeCell ref="B155:C156"/>
    <mergeCell ref="A155:A157"/>
    <mergeCell ref="B151:C151"/>
    <mergeCell ref="B152:C152"/>
    <mergeCell ref="B153:C153"/>
    <mergeCell ref="A5:B5"/>
    <mergeCell ref="B25:C25"/>
    <mergeCell ref="B123:C123"/>
    <mergeCell ref="B140:C140"/>
    <mergeCell ref="B138:C139"/>
    <mergeCell ref="A96:A98"/>
    <mergeCell ref="A126:A132"/>
    <mergeCell ref="B133:C134"/>
    <mergeCell ref="A108:A110"/>
    <mergeCell ref="B121:C121"/>
    <mergeCell ref="B119:C120"/>
    <mergeCell ref="A119:A121"/>
    <mergeCell ref="B116:C116"/>
    <mergeCell ref="B104:C105"/>
    <mergeCell ref="B114:C115"/>
    <mergeCell ref="A104:A107"/>
    <mergeCell ref="B124:C124"/>
    <mergeCell ref="B125:C125"/>
    <mergeCell ref="A124:A125"/>
    <mergeCell ref="B126:C126"/>
    <mergeCell ref="B127:C127"/>
    <mergeCell ref="B122:C122"/>
    <mergeCell ref="A138:A140"/>
    <mergeCell ref="B106:C106"/>
    <mergeCell ref="D114:D118"/>
    <mergeCell ref="E114:E118"/>
    <mergeCell ref="I104:I105"/>
    <mergeCell ref="B108:C109"/>
    <mergeCell ref="I108:I109"/>
    <mergeCell ref="F93:F94"/>
    <mergeCell ref="G93:G94"/>
    <mergeCell ref="I96:I97"/>
    <mergeCell ref="I99:I100"/>
    <mergeCell ref="B99:C100"/>
    <mergeCell ref="B110:C110"/>
    <mergeCell ref="F114:F115"/>
    <mergeCell ref="G114:G115"/>
    <mergeCell ref="B90:C90"/>
    <mergeCell ref="A112:G112"/>
    <mergeCell ref="B117:C117"/>
    <mergeCell ref="B118:C118"/>
    <mergeCell ref="A74:A79"/>
    <mergeCell ref="A169:B169"/>
    <mergeCell ref="B48:C48"/>
    <mergeCell ref="A93:A95"/>
    <mergeCell ref="B86:C87"/>
    <mergeCell ref="B96:C97"/>
    <mergeCell ref="G133:G134"/>
    <mergeCell ref="D138:D140"/>
    <mergeCell ref="E138:E140"/>
    <mergeCell ref="D90:D92"/>
    <mergeCell ref="E90:E92"/>
    <mergeCell ref="D93:D95"/>
    <mergeCell ref="E93:E95"/>
    <mergeCell ref="D96:D98"/>
    <mergeCell ref="E96:E98"/>
    <mergeCell ref="D99:D103"/>
    <mergeCell ref="E99:E103"/>
    <mergeCell ref="D104:D107"/>
    <mergeCell ref="E104:E107"/>
    <mergeCell ref="E108:E110"/>
    <mergeCell ref="I70:I72"/>
    <mergeCell ref="I74:I75"/>
    <mergeCell ref="B76:C79"/>
    <mergeCell ref="F76:F79"/>
    <mergeCell ref="G76:G79"/>
    <mergeCell ref="I80:I81"/>
    <mergeCell ref="F86:F87"/>
    <mergeCell ref="G86:G87"/>
    <mergeCell ref="I86:I87"/>
    <mergeCell ref="F80:F81"/>
    <mergeCell ref="G80:G81"/>
    <mergeCell ref="D74:D79"/>
    <mergeCell ref="E74:E79"/>
    <mergeCell ref="D80:D85"/>
    <mergeCell ref="E80:E85"/>
    <mergeCell ref="D86:D89"/>
    <mergeCell ref="E86:E89"/>
    <mergeCell ref="B73:C73"/>
    <mergeCell ref="G69:G71"/>
    <mergeCell ref="B74:C75"/>
    <mergeCell ref="A9:B9"/>
    <mergeCell ref="A15:B15"/>
    <mergeCell ref="A10:B10"/>
    <mergeCell ref="A11:B11"/>
    <mergeCell ref="A14:B14"/>
    <mergeCell ref="A170:B170"/>
    <mergeCell ref="A67:G67"/>
    <mergeCell ref="A34:A38"/>
    <mergeCell ref="B38:C38"/>
    <mergeCell ref="B39:C39"/>
    <mergeCell ref="B40:C40"/>
    <mergeCell ref="F74:F75"/>
    <mergeCell ref="F108:F109"/>
    <mergeCell ref="G74:G75"/>
    <mergeCell ref="B34:C34"/>
    <mergeCell ref="B35:C35"/>
    <mergeCell ref="B36:C36"/>
    <mergeCell ref="B37:C37"/>
    <mergeCell ref="B44:C44"/>
    <mergeCell ref="B45:C45"/>
    <mergeCell ref="B53:C53"/>
    <mergeCell ref="B54:C54"/>
    <mergeCell ref="A168:B168"/>
    <mergeCell ref="A12:B12"/>
    <mergeCell ref="A21:G21"/>
    <mergeCell ref="B30:C30"/>
    <mergeCell ref="B31:C31"/>
    <mergeCell ref="B32:C32"/>
    <mergeCell ref="B26:C26"/>
    <mergeCell ref="B27:C27"/>
    <mergeCell ref="G16:G17"/>
    <mergeCell ref="G18:G19"/>
    <mergeCell ref="D23:D33"/>
    <mergeCell ref="E23:E33"/>
    <mergeCell ref="A19:B19"/>
    <mergeCell ref="A16:B16"/>
    <mergeCell ref="A17:B17"/>
    <mergeCell ref="A18:B18"/>
    <mergeCell ref="B28:C28"/>
    <mergeCell ref="B29:C29"/>
    <mergeCell ref="B23:C23"/>
    <mergeCell ref="B24:C24"/>
    <mergeCell ref="B22:C22"/>
    <mergeCell ref="B33:C33"/>
    <mergeCell ref="B43:C43"/>
    <mergeCell ref="A99:A103"/>
    <mergeCell ref="B101:C101"/>
    <mergeCell ref="B98:C98"/>
    <mergeCell ref="B103:C103"/>
    <mergeCell ref="B102:C102"/>
    <mergeCell ref="B60:C60"/>
    <mergeCell ref="B93:C94"/>
    <mergeCell ref="B95:C95"/>
    <mergeCell ref="B80:C81"/>
    <mergeCell ref="B88:C88"/>
    <mergeCell ref="B89:C89"/>
    <mergeCell ref="B64:C64"/>
    <mergeCell ref="B65:C65"/>
    <mergeCell ref="B68:C68"/>
    <mergeCell ref="A90:A92"/>
    <mergeCell ref="B91:C91"/>
    <mergeCell ref="B92:C92"/>
    <mergeCell ref="A86:A89"/>
    <mergeCell ref="B82:C82"/>
    <mergeCell ref="B83:C83"/>
    <mergeCell ref="B84:C84"/>
    <mergeCell ref="B85:C85"/>
    <mergeCell ref="A80:A85"/>
    <mergeCell ref="D34:D38"/>
    <mergeCell ref="E34:E38"/>
    <mergeCell ref="D39:D65"/>
    <mergeCell ref="E39:E65"/>
    <mergeCell ref="D69:D73"/>
    <mergeCell ref="E69:E73"/>
    <mergeCell ref="B58:C58"/>
    <mergeCell ref="B59:C59"/>
    <mergeCell ref="B61:C61"/>
    <mergeCell ref="B62:C62"/>
    <mergeCell ref="B63:C63"/>
    <mergeCell ref="B55:C55"/>
    <mergeCell ref="B56:C56"/>
    <mergeCell ref="B57:C57"/>
    <mergeCell ref="B72:C72"/>
    <mergeCell ref="B49:C49"/>
    <mergeCell ref="B50:C50"/>
    <mergeCell ref="B51:C51"/>
    <mergeCell ref="B52:C52"/>
    <mergeCell ref="B69:C71"/>
    <mergeCell ref="B46:C46"/>
    <mergeCell ref="B47:C47"/>
    <mergeCell ref="B41:C41"/>
    <mergeCell ref="B42:C42"/>
    <mergeCell ref="D122:D123"/>
    <mergeCell ref="E122:E123"/>
    <mergeCell ref="D119:D121"/>
    <mergeCell ref="E119:E121"/>
    <mergeCell ref="F119:F120"/>
    <mergeCell ref="G119:G120"/>
    <mergeCell ref="F133:F134"/>
    <mergeCell ref="D141:D143"/>
    <mergeCell ref="E141:E143"/>
    <mergeCell ref="D124:D125"/>
    <mergeCell ref="E124:E125"/>
    <mergeCell ref="D126:D132"/>
    <mergeCell ref="E126:E132"/>
    <mergeCell ref="D133:D137"/>
    <mergeCell ref="E133:E137"/>
    <mergeCell ref="D144:D146"/>
    <mergeCell ref="E144:E146"/>
    <mergeCell ref="D147:D148"/>
    <mergeCell ref="E147:E148"/>
    <mergeCell ref="D149:D154"/>
    <mergeCell ref="E149:E154"/>
    <mergeCell ref="D161:D162"/>
    <mergeCell ref="E161:E162"/>
    <mergeCell ref="D163:D165"/>
    <mergeCell ref="E163:E165"/>
    <mergeCell ref="D158:D160"/>
    <mergeCell ref="E158:E160"/>
    <mergeCell ref="D155:D157"/>
    <mergeCell ref="E155:E157"/>
  </mergeCells>
  <pageMargins left="0.7" right="0.7" top="0.78740157499999996" bottom="0.78740157499999996"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1"/>
  <sheetViews>
    <sheetView workbookViewId="0">
      <selection activeCell="E39" sqref="E39"/>
    </sheetView>
  </sheetViews>
  <sheetFormatPr defaultRowHeight="15" x14ac:dyDescent="0.25"/>
  <cols>
    <col min="3" max="3" width="52.7109375" customWidth="1"/>
    <col min="4" max="4" width="22" bestFit="1" customWidth="1"/>
    <col min="5" max="5" width="27.28515625" customWidth="1"/>
    <col min="6" max="6" width="11.28515625" bestFit="1" customWidth="1"/>
    <col min="7" max="7" width="14.5703125" bestFit="1" customWidth="1"/>
    <col min="8" max="8" width="36.28515625" bestFit="1" customWidth="1"/>
    <col min="9" max="9" width="18.28515625" customWidth="1"/>
  </cols>
  <sheetData>
    <row r="1" spans="1:9" ht="19.5" thickBot="1" x14ac:dyDescent="0.35">
      <c r="A1" s="62"/>
      <c r="B1" s="63" t="s">
        <v>107</v>
      </c>
      <c r="C1" s="64"/>
      <c r="D1" s="62"/>
      <c r="E1" s="62"/>
      <c r="F1" s="62"/>
      <c r="G1" s="62"/>
      <c r="H1" s="62"/>
      <c r="I1" s="62"/>
    </row>
    <row r="2" spans="1:9" ht="30.75" thickBot="1" x14ac:dyDescent="0.3">
      <c r="A2" s="62"/>
      <c r="B2" s="65" t="s">
        <v>108</v>
      </c>
      <c r="C2" s="66" t="s">
        <v>109</v>
      </c>
      <c r="D2" s="66" t="s">
        <v>110</v>
      </c>
      <c r="E2" s="66" t="s">
        <v>111</v>
      </c>
      <c r="F2" s="66" t="s">
        <v>112</v>
      </c>
      <c r="G2" s="66" t="s">
        <v>113</v>
      </c>
      <c r="H2" s="66" t="s">
        <v>114</v>
      </c>
      <c r="I2" s="67" t="s">
        <v>115</v>
      </c>
    </row>
    <row r="3" spans="1:9" x14ac:dyDescent="0.25">
      <c r="A3" s="68">
        <v>1</v>
      </c>
      <c r="B3" s="69" t="s">
        <v>116</v>
      </c>
      <c r="C3" s="70" t="s">
        <v>117</v>
      </c>
      <c r="D3" s="71" t="s">
        <v>118</v>
      </c>
      <c r="E3" s="71" t="s">
        <v>119</v>
      </c>
      <c r="F3" s="72">
        <v>72546441</v>
      </c>
      <c r="G3" s="71" t="s">
        <v>120</v>
      </c>
      <c r="H3" s="71" t="s">
        <v>121</v>
      </c>
      <c r="I3" s="73">
        <v>3023005</v>
      </c>
    </row>
    <row r="4" spans="1:9" x14ac:dyDescent="0.25">
      <c r="A4" s="68">
        <v>2</v>
      </c>
      <c r="B4" s="74" t="s">
        <v>116</v>
      </c>
      <c r="C4" s="75" t="s">
        <v>122</v>
      </c>
      <c r="D4" s="76" t="s">
        <v>123</v>
      </c>
      <c r="E4" s="76" t="s">
        <v>124</v>
      </c>
      <c r="F4" s="77">
        <v>75024233</v>
      </c>
      <c r="G4" s="76" t="s">
        <v>125</v>
      </c>
      <c r="H4" s="76" t="s">
        <v>126</v>
      </c>
      <c r="I4" s="78">
        <v>9501376</v>
      </c>
    </row>
    <row r="5" spans="1:9" x14ac:dyDescent="0.25">
      <c r="A5" s="68">
        <v>3</v>
      </c>
      <c r="B5" s="74" t="s">
        <v>116</v>
      </c>
      <c r="C5" s="75" t="s">
        <v>127</v>
      </c>
      <c r="D5" s="76" t="s">
        <v>128</v>
      </c>
      <c r="E5" s="76" t="s">
        <v>129</v>
      </c>
      <c r="F5" s="77">
        <v>70988111</v>
      </c>
      <c r="G5" s="76" t="s">
        <v>120</v>
      </c>
      <c r="H5" s="76" t="s">
        <v>130</v>
      </c>
      <c r="I5" s="78">
        <v>7275330</v>
      </c>
    </row>
    <row r="6" spans="1:9" x14ac:dyDescent="0.25">
      <c r="A6" s="68">
        <v>4</v>
      </c>
      <c r="B6" s="74" t="s">
        <v>131</v>
      </c>
      <c r="C6" s="75" t="s">
        <v>132</v>
      </c>
      <c r="D6" s="76" t="s">
        <v>133</v>
      </c>
      <c r="E6" s="76" t="s">
        <v>134</v>
      </c>
      <c r="F6" s="77">
        <v>75023211</v>
      </c>
      <c r="G6" s="76" t="s">
        <v>125</v>
      </c>
      <c r="H6" s="76" t="s">
        <v>135</v>
      </c>
      <c r="I6" s="79">
        <v>6820000</v>
      </c>
    </row>
    <row r="7" spans="1:9" x14ac:dyDescent="0.25">
      <c r="A7" s="68">
        <v>5</v>
      </c>
      <c r="B7" s="74" t="s">
        <v>136</v>
      </c>
      <c r="C7" s="75" t="s">
        <v>137</v>
      </c>
      <c r="D7" s="76" t="s">
        <v>138</v>
      </c>
      <c r="E7" s="76" t="s">
        <v>139</v>
      </c>
      <c r="F7" s="77">
        <v>70986045</v>
      </c>
      <c r="G7" s="76" t="s">
        <v>140</v>
      </c>
      <c r="H7" s="76" t="s">
        <v>121</v>
      </c>
      <c r="I7" s="78">
        <v>14935621</v>
      </c>
    </row>
    <row r="8" spans="1:9" x14ac:dyDescent="0.25">
      <c r="A8" s="68">
        <v>6</v>
      </c>
      <c r="B8" s="74" t="s">
        <v>116</v>
      </c>
      <c r="C8" s="75" t="s">
        <v>141</v>
      </c>
      <c r="D8" s="76" t="s">
        <v>142</v>
      </c>
      <c r="E8" s="76" t="s">
        <v>143</v>
      </c>
      <c r="F8" s="77" t="s">
        <v>144</v>
      </c>
      <c r="G8" s="76" t="s">
        <v>120</v>
      </c>
      <c r="H8" s="76" t="s">
        <v>130</v>
      </c>
      <c r="I8" s="78">
        <v>3423786</v>
      </c>
    </row>
    <row r="9" spans="1:9" x14ac:dyDescent="0.25">
      <c r="A9" s="68">
        <v>7</v>
      </c>
      <c r="B9" s="74" t="s">
        <v>131</v>
      </c>
      <c r="C9" s="75" t="s">
        <v>145</v>
      </c>
      <c r="D9" s="76" t="s">
        <v>146</v>
      </c>
      <c r="E9" s="76" t="s">
        <v>147</v>
      </c>
      <c r="F9" s="77">
        <v>71008161</v>
      </c>
      <c r="G9" s="76" t="s">
        <v>148</v>
      </c>
      <c r="H9" s="76" t="s">
        <v>126</v>
      </c>
      <c r="I9" s="78">
        <v>7521755</v>
      </c>
    </row>
    <row r="10" spans="1:9" x14ac:dyDescent="0.25">
      <c r="A10" s="68">
        <v>8</v>
      </c>
      <c r="B10" s="74" t="s">
        <v>116</v>
      </c>
      <c r="C10" s="75" t="s">
        <v>149</v>
      </c>
      <c r="D10" s="76" t="s">
        <v>150</v>
      </c>
      <c r="E10" s="76" t="s">
        <v>151</v>
      </c>
      <c r="F10" s="77" t="s">
        <v>152</v>
      </c>
      <c r="G10" s="76" t="s">
        <v>125</v>
      </c>
      <c r="H10" s="76" t="s">
        <v>130</v>
      </c>
      <c r="I10" s="79">
        <v>9916252</v>
      </c>
    </row>
    <row r="11" spans="1:9" x14ac:dyDescent="0.25">
      <c r="A11" s="68">
        <v>9</v>
      </c>
      <c r="B11" s="74" t="s">
        <v>131</v>
      </c>
      <c r="C11" s="75" t="s">
        <v>153</v>
      </c>
      <c r="D11" s="76" t="s">
        <v>154</v>
      </c>
      <c r="E11" s="76" t="s">
        <v>155</v>
      </c>
      <c r="F11" s="77">
        <v>70852022</v>
      </c>
      <c r="G11" s="76" t="s">
        <v>125</v>
      </c>
      <c r="H11" s="76" t="s">
        <v>126</v>
      </c>
      <c r="I11" s="79">
        <v>5099638</v>
      </c>
    </row>
    <row r="12" spans="1:9" x14ac:dyDescent="0.25">
      <c r="A12" s="68">
        <v>10</v>
      </c>
      <c r="B12" s="74" t="s">
        <v>116</v>
      </c>
      <c r="C12" s="75" t="s">
        <v>156</v>
      </c>
      <c r="D12" s="76" t="s">
        <v>157</v>
      </c>
      <c r="E12" s="76" t="s">
        <v>158</v>
      </c>
      <c r="F12" s="77">
        <v>240508</v>
      </c>
      <c r="G12" s="76" t="s">
        <v>120</v>
      </c>
      <c r="H12" s="76" t="s">
        <v>130</v>
      </c>
      <c r="I12" s="79">
        <v>11069524</v>
      </c>
    </row>
    <row r="13" spans="1:9" x14ac:dyDescent="0.25">
      <c r="A13" s="68">
        <v>11</v>
      </c>
      <c r="B13" s="74" t="s">
        <v>116</v>
      </c>
      <c r="C13" s="75" t="s">
        <v>159</v>
      </c>
      <c r="D13" s="76" t="s">
        <v>160</v>
      </c>
      <c r="E13" s="76" t="s">
        <v>161</v>
      </c>
      <c r="F13" s="77">
        <v>70941912</v>
      </c>
      <c r="G13" s="76" t="s">
        <v>162</v>
      </c>
      <c r="H13" s="76" t="s">
        <v>163</v>
      </c>
      <c r="I13" s="79">
        <v>5386120</v>
      </c>
    </row>
    <row r="14" spans="1:9" x14ac:dyDescent="0.25">
      <c r="A14" s="68">
        <v>12</v>
      </c>
      <c r="B14" s="74" t="s">
        <v>116</v>
      </c>
      <c r="C14" s="75" t="s">
        <v>164</v>
      </c>
      <c r="D14" s="76" t="s">
        <v>165</v>
      </c>
      <c r="E14" s="76" t="s">
        <v>166</v>
      </c>
      <c r="F14" s="77">
        <v>75034239</v>
      </c>
      <c r="G14" s="76" t="s">
        <v>120</v>
      </c>
      <c r="H14" s="76" t="s">
        <v>167</v>
      </c>
      <c r="I14" s="78">
        <v>2343681.44</v>
      </c>
    </row>
    <row r="15" spans="1:9" x14ac:dyDescent="0.25">
      <c r="A15" s="68">
        <v>13</v>
      </c>
      <c r="B15" s="74" t="s">
        <v>136</v>
      </c>
      <c r="C15" s="75" t="s">
        <v>168</v>
      </c>
      <c r="D15" s="76" t="s">
        <v>169</v>
      </c>
      <c r="E15" s="76" t="s">
        <v>170</v>
      </c>
      <c r="F15" s="77">
        <v>70945951</v>
      </c>
      <c r="G15" s="76" t="s">
        <v>171</v>
      </c>
      <c r="H15" s="76" t="s">
        <v>172</v>
      </c>
      <c r="I15" s="79">
        <v>11920000</v>
      </c>
    </row>
    <row r="16" spans="1:9" x14ac:dyDescent="0.25">
      <c r="A16" s="68">
        <v>14</v>
      </c>
      <c r="B16" s="74" t="s">
        <v>131</v>
      </c>
      <c r="C16" s="75" t="s">
        <v>173</v>
      </c>
      <c r="D16" s="76" t="s">
        <v>174</v>
      </c>
      <c r="E16" s="76" t="s">
        <v>175</v>
      </c>
      <c r="F16" s="77" t="s">
        <v>176</v>
      </c>
      <c r="G16" s="76" t="s">
        <v>120</v>
      </c>
      <c r="H16" s="76" t="s">
        <v>177</v>
      </c>
      <c r="I16" s="78">
        <v>2591319.8199999998</v>
      </c>
    </row>
    <row r="17" spans="1:9" x14ac:dyDescent="0.25">
      <c r="A17" s="68">
        <v>15</v>
      </c>
      <c r="B17" s="74" t="s">
        <v>116</v>
      </c>
      <c r="C17" s="75" t="s">
        <v>178</v>
      </c>
      <c r="D17" s="76" t="s">
        <v>179</v>
      </c>
      <c r="E17" s="76" t="s">
        <v>180</v>
      </c>
      <c r="F17" s="77">
        <v>71001727</v>
      </c>
      <c r="G17" s="76" t="s">
        <v>125</v>
      </c>
      <c r="H17" s="76" t="s">
        <v>121</v>
      </c>
      <c r="I17" s="78">
        <v>2734347</v>
      </c>
    </row>
    <row r="18" spans="1:9" x14ac:dyDescent="0.25">
      <c r="A18" s="68">
        <v>16</v>
      </c>
      <c r="B18" s="74" t="s">
        <v>116</v>
      </c>
      <c r="C18" s="75" t="s">
        <v>181</v>
      </c>
      <c r="D18" s="76" t="s">
        <v>182</v>
      </c>
      <c r="E18" s="76" t="s">
        <v>183</v>
      </c>
      <c r="F18" s="77">
        <v>70640246</v>
      </c>
      <c r="G18" s="76" t="s">
        <v>171</v>
      </c>
      <c r="H18" s="76" t="s">
        <v>126</v>
      </c>
      <c r="I18" s="79">
        <v>6000930</v>
      </c>
    </row>
    <row r="19" spans="1:9" x14ac:dyDescent="0.25">
      <c r="A19" s="68">
        <v>17</v>
      </c>
      <c r="B19" s="74" t="s">
        <v>116</v>
      </c>
      <c r="C19" s="75" t="s">
        <v>184</v>
      </c>
      <c r="D19" s="76" t="s">
        <v>185</v>
      </c>
      <c r="E19" s="76" t="s">
        <v>186</v>
      </c>
      <c r="F19" s="77">
        <v>71008942</v>
      </c>
      <c r="G19" s="76" t="s">
        <v>187</v>
      </c>
      <c r="H19" s="76" t="s">
        <v>130</v>
      </c>
      <c r="I19" s="79">
        <v>15000000</v>
      </c>
    </row>
    <row r="20" spans="1:9" x14ac:dyDescent="0.25">
      <c r="A20" s="68">
        <v>18</v>
      </c>
      <c r="B20" s="74" t="s">
        <v>131</v>
      </c>
      <c r="C20" s="75" t="s">
        <v>188</v>
      </c>
      <c r="D20" s="76" t="s">
        <v>189</v>
      </c>
      <c r="E20" s="76" t="s">
        <v>190</v>
      </c>
      <c r="F20" s="77">
        <v>70918805</v>
      </c>
      <c r="G20" s="76" t="s">
        <v>191</v>
      </c>
      <c r="H20" s="76" t="s">
        <v>135</v>
      </c>
      <c r="I20" s="78">
        <v>15000000</v>
      </c>
    </row>
    <row r="21" spans="1:9" x14ac:dyDescent="0.25">
      <c r="A21" s="68">
        <v>19</v>
      </c>
      <c r="B21" s="74" t="s">
        <v>116</v>
      </c>
      <c r="C21" s="75" t="s">
        <v>192</v>
      </c>
      <c r="D21" s="76" t="s">
        <v>193</v>
      </c>
      <c r="E21" s="76" t="s">
        <v>194</v>
      </c>
      <c r="F21" s="77">
        <v>70973911</v>
      </c>
      <c r="G21" s="76" t="s">
        <v>171</v>
      </c>
      <c r="H21" s="76" t="s">
        <v>195</v>
      </c>
      <c r="I21" s="79">
        <v>13588307</v>
      </c>
    </row>
    <row r="22" spans="1:9" x14ac:dyDescent="0.25">
      <c r="A22" s="68">
        <v>20</v>
      </c>
      <c r="B22" s="74" t="s">
        <v>116</v>
      </c>
      <c r="C22" s="75" t="s">
        <v>196</v>
      </c>
      <c r="D22" s="76" t="s">
        <v>197</v>
      </c>
      <c r="E22" s="76" t="s">
        <v>198</v>
      </c>
      <c r="F22" s="77">
        <v>70996857</v>
      </c>
      <c r="G22" s="76" t="s">
        <v>125</v>
      </c>
      <c r="H22" s="76" t="s">
        <v>199</v>
      </c>
      <c r="I22" s="78">
        <v>2714900</v>
      </c>
    </row>
    <row r="23" spans="1:9" x14ac:dyDescent="0.25">
      <c r="A23" s="68">
        <v>21</v>
      </c>
      <c r="B23" s="74" t="s">
        <v>116</v>
      </c>
      <c r="C23" s="75" t="s">
        <v>200</v>
      </c>
      <c r="D23" s="76" t="s">
        <v>201</v>
      </c>
      <c r="E23" s="76" t="s">
        <v>202</v>
      </c>
      <c r="F23" s="77">
        <v>234842</v>
      </c>
      <c r="G23" s="76" t="s">
        <v>120</v>
      </c>
      <c r="H23" s="76" t="s">
        <v>130</v>
      </c>
      <c r="I23" s="78">
        <v>4296750</v>
      </c>
    </row>
    <row r="24" spans="1:9" x14ac:dyDescent="0.25">
      <c r="A24" s="68">
        <v>22</v>
      </c>
      <c r="B24" s="74" t="s">
        <v>116</v>
      </c>
      <c r="C24" s="75" t="s">
        <v>203</v>
      </c>
      <c r="D24" s="76" t="s">
        <v>204</v>
      </c>
      <c r="E24" s="76" t="s">
        <v>205</v>
      </c>
      <c r="F24" s="77">
        <v>71007334</v>
      </c>
      <c r="G24" s="76" t="s">
        <v>120</v>
      </c>
      <c r="H24" s="76" t="s">
        <v>206</v>
      </c>
      <c r="I24" s="79">
        <v>1519086</v>
      </c>
    </row>
    <row r="25" spans="1:9" x14ac:dyDescent="0.25">
      <c r="A25" s="68">
        <v>23</v>
      </c>
      <c r="B25" s="74" t="s">
        <v>131</v>
      </c>
      <c r="C25" s="75" t="s">
        <v>207</v>
      </c>
      <c r="D25" s="76" t="s">
        <v>208</v>
      </c>
      <c r="E25" s="76" t="s">
        <v>209</v>
      </c>
      <c r="F25" s="77">
        <v>70983259</v>
      </c>
      <c r="G25" s="76" t="s">
        <v>140</v>
      </c>
      <c r="H25" s="76" t="s">
        <v>210</v>
      </c>
      <c r="I25" s="79">
        <v>10621581</v>
      </c>
    </row>
    <row r="26" spans="1:9" x14ac:dyDescent="0.25">
      <c r="A26" s="68">
        <v>24</v>
      </c>
      <c r="B26" s="74" t="s">
        <v>136</v>
      </c>
      <c r="C26" s="75" t="s">
        <v>211</v>
      </c>
      <c r="D26" s="76" t="s">
        <v>212</v>
      </c>
      <c r="E26" s="76" t="s">
        <v>213</v>
      </c>
      <c r="F26" s="77">
        <v>70991073</v>
      </c>
      <c r="G26" s="76" t="s">
        <v>120</v>
      </c>
      <c r="H26" s="76" t="s">
        <v>214</v>
      </c>
      <c r="I26" s="79">
        <v>15000000</v>
      </c>
    </row>
    <row r="27" spans="1:9" x14ac:dyDescent="0.25">
      <c r="A27" s="68">
        <v>25</v>
      </c>
      <c r="B27" s="74" t="s">
        <v>116</v>
      </c>
      <c r="C27" s="75" t="s">
        <v>215</v>
      </c>
      <c r="D27" s="76" t="s">
        <v>216</v>
      </c>
      <c r="E27" s="76" t="s">
        <v>217</v>
      </c>
      <c r="F27" s="77">
        <v>72548223</v>
      </c>
      <c r="G27" s="76" t="s">
        <v>191</v>
      </c>
      <c r="H27" s="76" t="s">
        <v>218</v>
      </c>
      <c r="I27" s="79">
        <v>15000000</v>
      </c>
    </row>
    <row r="28" spans="1:9" x14ac:dyDescent="0.25">
      <c r="A28" s="68">
        <v>26</v>
      </c>
      <c r="B28" s="74" t="s">
        <v>116</v>
      </c>
      <c r="C28" s="75" t="s">
        <v>219</v>
      </c>
      <c r="D28" s="76" t="s">
        <v>220</v>
      </c>
      <c r="E28" s="76" t="s">
        <v>221</v>
      </c>
      <c r="F28" s="77">
        <v>75079844</v>
      </c>
      <c r="G28" s="76" t="s">
        <v>125</v>
      </c>
      <c r="H28" s="76" t="s">
        <v>121</v>
      </c>
      <c r="I28" s="79">
        <v>8832266</v>
      </c>
    </row>
    <row r="29" spans="1:9" x14ac:dyDescent="0.25">
      <c r="A29" s="68">
        <v>27</v>
      </c>
      <c r="B29" s="74" t="s">
        <v>116</v>
      </c>
      <c r="C29" s="75" t="s">
        <v>222</v>
      </c>
      <c r="D29" s="76" t="s">
        <v>223</v>
      </c>
      <c r="E29" s="76" t="s">
        <v>224</v>
      </c>
      <c r="F29" s="80" t="s">
        <v>225</v>
      </c>
      <c r="G29" s="76" t="s">
        <v>226</v>
      </c>
      <c r="H29" s="76" t="s">
        <v>167</v>
      </c>
      <c r="I29" s="78">
        <v>2980319</v>
      </c>
    </row>
    <row r="30" spans="1:9" x14ac:dyDescent="0.25">
      <c r="A30" s="68">
        <v>28</v>
      </c>
      <c r="B30" s="74" t="s">
        <v>116</v>
      </c>
      <c r="C30" s="75" t="s">
        <v>227</v>
      </c>
      <c r="D30" s="76" t="s">
        <v>228</v>
      </c>
      <c r="E30" s="76" t="s">
        <v>229</v>
      </c>
      <c r="F30" s="77">
        <v>75006014</v>
      </c>
      <c r="G30" s="76" t="s">
        <v>230</v>
      </c>
      <c r="H30" s="76" t="s">
        <v>121</v>
      </c>
      <c r="I30" s="79">
        <v>5261010</v>
      </c>
    </row>
    <row r="31" spans="1:9" x14ac:dyDescent="0.25">
      <c r="A31" s="68">
        <v>29</v>
      </c>
      <c r="B31" s="74" t="s">
        <v>116</v>
      </c>
      <c r="C31" s="75" t="s">
        <v>231</v>
      </c>
      <c r="D31" s="76" t="s">
        <v>232</v>
      </c>
      <c r="E31" s="76" t="s">
        <v>233</v>
      </c>
      <c r="F31" s="77">
        <v>71294716</v>
      </c>
      <c r="G31" s="76" t="s">
        <v>120</v>
      </c>
      <c r="H31" s="76" t="s">
        <v>130</v>
      </c>
      <c r="I31" s="78">
        <v>6974774</v>
      </c>
    </row>
    <row r="32" spans="1:9" x14ac:dyDescent="0.25">
      <c r="A32" s="68">
        <v>30</v>
      </c>
      <c r="B32" s="74" t="s">
        <v>116</v>
      </c>
      <c r="C32" s="75" t="s">
        <v>234</v>
      </c>
      <c r="D32" s="76" t="s">
        <v>235</v>
      </c>
      <c r="E32" s="76" t="s">
        <v>236</v>
      </c>
      <c r="F32" s="77">
        <v>70992401</v>
      </c>
      <c r="G32" s="76" t="s">
        <v>120</v>
      </c>
      <c r="H32" s="76" t="s">
        <v>121</v>
      </c>
      <c r="I32" s="78">
        <v>5330819</v>
      </c>
    </row>
    <row r="33" spans="1:9" x14ac:dyDescent="0.25">
      <c r="A33" s="68">
        <v>31</v>
      </c>
      <c r="B33" s="74" t="s">
        <v>116</v>
      </c>
      <c r="C33" s="75" t="s">
        <v>237</v>
      </c>
      <c r="D33" s="76" t="s">
        <v>238</v>
      </c>
      <c r="E33" s="76" t="s">
        <v>239</v>
      </c>
      <c r="F33" s="77">
        <v>70989559</v>
      </c>
      <c r="G33" s="76" t="s">
        <v>120</v>
      </c>
      <c r="H33" s="76" t="s">
        <v>240</v>
      </c>
      <c r="I33" s="79">
        <v>13124765</v>
      </c>
    </row>
    <row r="34" spans="1:9" x14ac:dyDescent="0.25">
      <c r="A34" s="68">
        <v>32</v>
      </c>
      <c r="B34" s="74" t="s">
        <v>116</v>
      </c>
      <c r="C34" s="75" t="s">
        <v>241</v>
      </c>
      <c r="D34" s="76" t="s">
        <v>242</v>
      </c>
      <c r="E34" s="76" t="s">
        <v>243</v>
      </c>
      <c r="F34" s="77">
        <v>70991634</v>
      </c>
      <c r="G34" s="76" t="s">
        <v>120</v>
      </c>
      <c r="H34" s="76" t="s">
        <v>167</v>
      </c>
      <c r="I34" s="79">
        <v>2038131</v>
      </c>
    </row>
    <row r="35" spans="1:9" x14ac:dyDescent="0.25">
      <c r="A35" s="68">
        <v>33</v>
      </c>
      <c r="B35" s="74" t="s">
        <v>116</v>
      </c>
      <c r="C35" s="75" t="s">
        <v>244</v>
      </c>
      <c r="D35" s="76" t="s">
        <v>245</v>
      </c>
      <c r="E35" s="76" t="s">
        <v>246</v>
      </c>
      <c r="F35" s="77">
        <v>63831520</v>
      </c>
      <c r="G35" s="76" t="s">
        <v>191</v>
      </c>
      <c r="H35" s="76" t="s">
        <v>247</v>
      </c>
      <c r="I35" s="78">
        <v>15000000</v>
      </c>
    </row>
    <row r="36" spans="1:9" x14ac:dyDescent="0.25">
      <c r="A36" s="68">
        <v>34</v>
      </c>
      <c r="B36" s="74" t="s">
        <v>131</v>
      </c>
      <c r="C36" s="75" t="s">
        <v>248</v>
      </c>
      <c r="D36" s="76" t="s">
        <v>249</v>
      </c>
      <c r="E36" s="76" t="s">
        <v>250</v>
      </c>
      <c r="F36" s="77" t="s">
        <v>251</v>
      </c>
      <c r="G36" s="76" t="s">
        <v>191</v>
      </c>
      <c r="H36" s="76" t="s">
        <v>130</v>
      </c>
      <c r="I36" s="78">
        <v>15000000</v>
      </c>
    </row>
    <row r="37" spans="1:9" x14ac:dyDescent="0.25">
      <c r="A37" s="68">
        <v>35</v>
      </c>
      <c r="B37" s="74" t="s">
        <v>116</v>
      </c>
      <c r="C37" s="75" t="s">
        <v>252</v>
      </c>
      <c r="D37" s="76" t="s">
        <v>253</v>
      </c>
      <c r="E37" s="76" t="s">
        <v>254</v>
      </c>
      <c r="F37" s="77">
        <v>70999457</v>
      </c>
      <c r="G37" s="76" t="s">
        <v>171</v>
      </c>
      <c r="H37" s="76" t="s">
        <v>130</v>
      </c>
      <c r="I37" s="79">
        <v>23826067</v>
      </c>
    </row>
    <row r="38" spans="1:9" x14ac:dyDescent="0.25">
      <c r="A38" s="68">
        <v>36</v>
      </c>
      <c r="B38" s="74" t="s">
        <v>116</v>
      </c>
      <c r="C38" s="75" t="s">
        <v>255</v>
      </c>
      <c r="D38" s="76" t="s">
        <v>256</v>
      </c>
      <c r="E38" s="76" t="s">
        <v>257</v>
      </c>
      <c r="F38" s="77">
        <v>70993751</v>
      </c>
      <c r="G38" s="76" t="s">
        <v>125</v>
      </c>
      <c r="H38" s="76" t="s">
        <v>258</v>
      </c>
      <c r="I38" s="79">
        <v>3650000</v>
      </c>
    </row>
    <row r="39" spans="1:9" x14ac:dyDescent="0.25">
      <c r="A39" s="68">
        <v>37</v>
      </c>
      <c r="B39" s="74" t="s">
        <v>116</v>
      </c>
      <c r="C39" s="75" t="s">
        <v>259</v>
      </c>
      <c r="D39" s="76" t="s">
        <v>260</v>
      </c>
      <c r="E39" s="76" t="s">
        <v>261</v>
      </c>
      <c r="F39" s="77">
        <v>75022486</v>
      </c>
      <c r="G39" s="76" t="s">
        <v>148</v>
      </c>
      <c r="H39" s="76" t="s">
        <v>121</v>
      </c>
      <c r="I39" s="79">
        <v>2622030</v>
      </c>
    </row>
    <row r="40" spans="1:9" x14ac:dyDescent="0.25">
      <c r="A40" s="68">
        <v>38</v>
      </c>
      <c r="B40" s="74" t="s">
        <v>116</v>
      </c>
      <c r="C40" s="75" t="s">
        <v>262</v>
      </c>
      <c r="D40" s="76" t="s">
        <v>263</v>
      </c>
      <c r="E40" s="76" t="s">
        <v>264</v>
      </c>
      <c r="F40" s="77">
        <v>72562617</v>
      </c>
      <c r="G40" s="76" t="s">
        <v>120</v>
      </c>
      <c r="H40" s="76" t="s">
        <v>240</v>
      </c>
      <c r="I40" s="79">
        <v>7083900</v>
      </c>
    </row>
    <row r="41" spans="1:9" x14ac:dyDescent="0.25">
      <c r="A41" s="68">
        <v>39</v>
      </c>
      <c r="B41" s="74" t="s">
        <v>116</v>
      </c>
      <c r="C41" s="75" t="s">
        <v>265</v>
      </c>
      <c r="D41" s="76" t="s">
        <v>266</v>
      </c>
      <c r="E41" s="76" t="s">
        <v>267</v>
      </c>
      <c r="F41" s="77">
        <v>75021439</v>
      </c>
      <c r="G41" s="76" t="s">
        <v>226</v>
      </c>
      <c r="H41" s="76" t="s">
        <v>268</v>
      </c>
      <c r="I41" s="78">
        <v>7251060</v>
      </c>
    </row>
    <row r="42" spans="1:9" x14ac:dyDescent="0.25">
      <c r="A42" s="68">
        <v>40</v>
      </c>
      <c r="B42" s="74" t="s">
        <v>131</v>
      </c>
      <c r="C42" s="75" t="s">
        <v>269</v>
      </c>
      <c r="D42" s="76" t="s">
        <v>270</v>
      </c>
      <c r="E42" s="76" t="s">
        <v>271</v>
      </c>
      <c r="F42" s="77">
        <v>70996610</v>
      </c>
      <c r="G42" s="76" t="s">
        <v>120</v>
      </c>
      <c r="H42" s="76" t="s">
        <v>167</v>
      </c>
      <c r="I42" s="79">
        <v>7501250</v>
      </c>
    </row>
    <row r="43" spans="1:9" x14ac:dyDescent="0.25">
      <c r="A43" s="68">
        <v>41</v>
      </c>
      <c r="B43" s="74" t="s">
        <v>116</v>
      </c>
      <c r="C43" s="75" t="s">
        <v>272</v>
      </c>
      <c r="D43" s="76" t="s">
        <v>273</v>
      </c>
      <c r="E43" s="76" t="s">
        <v>274</v>
      </c>
      <c r="F43" s="77" t="s">
        <v>275</v>
      </c>
      <c r="G43" s="76" t="s">
        <v>125</v>
      </c>
      <c r="H43" s="76" t="s">
        <v>276</v>
      </c>
      <c r="I43" s="79">
        <v>14132757</v>
      </c>
    </row>
    <row r="44" spans="1:9" x14ac:dyDescent="0.25">
      <c r="A44" s="68">
        <v>42</v>
      </c>
      <c r="B44" s="74" t="s">
        <v>116</v>
      </c>
      <c r="C44" s="75" t="s">
        <v>277</v>
      </c>
      <c r="D44" s="76" t="s">
        <v>278</v>
      </c>
      <c r="E44" s="76" t="s">
        <v>277</v>
      </c>
      <c r="F44" s="77">
        <v>70997527</v>
      </c>
      <c r="G44" s="76" t="s">
        <v>120</v>
      </c>
      <c r="H44" s="76" t="s">
        <v>167</v>
      </c>
      <c r="I44" s="78">
        <v>4875090</v>
      </c>
    </row>
    <row r="45" spans="1:9" x14ac:dyDescent="0.25">
      <c r="A45" s="68">
        <v>43</v>
      </c>
      <c r="B45" s="74" t="s">
        <v>116</v>
      </c>
      <c r="C45" s="75" t="s">
        <v>279</v>
      </c>
      <c r="D45" s="76" t="s">
        <v>280</v>
      </c>
      <c r="E45" s="76" t="s">
        <v>281</v>
      </c>
      <c r="F45" s="77">
        <v>70947562</v>
      </c>
      <c r="G45" s="76" t="s">
        <v>191</v>
      </c>
      <c r="H45" s="76" t="s">
        <v>130</v>
      </c>
      <c r="I45" s="79">
        <v>4890000</v>
      </c>
    </row>
    <row r="46" spans="1:9" x14ac:dyDescent="0.25">
      <c r="A46" s="68">
        <v>44</v>
      </c>
      <c r="B46" s="74" t="s">
        <v>282</v>
      </c>
      <c r="C46" s="75" t="s">
        <v>283</v>
      </c>
      <c r="D46" s="76" t="s">
        <v>284</v>
      </c>
      <c r="E46" s="76" t="s">
        <v>285</v>
      </c>
      <c r="F46" s="77">
        <v>70989541</v>
      </c>
      <c r="G46" s="76" t="s">
        <v>120</v>
      </c>
      <c r="H46" s="76" t="s">
        <v>167</v>
      </c>
      <c r="I46" s="78">
        <v>2260000</v>
      </c>
    </row>
    <row r="47" spans="1:9" x14ac:dyDescent="0.25">
      <c r="A47" s="68">
        <v>45</v>
      </c>
      <c r="B47" s="74" t="s">
        <v>116</v>
      </c>
      <c r="C47" s="75" t="s">
        <v>286</v>
      </c>
      <c r="D47" s="76" t="s">
        <v>287</v>
      </c>
      <c r="E47" s="76" t="s">
        <v>288</v>
      </c>
      <c r="F47" s="77">
        <v>75000547</v>
      </c>
      <c r="G47" s="76" t="s">
        <v>162</v>
      </c>
      <c r="H47" s="76" t="s">
        <v>121</v>
      </c>
      <c r="I47" s="78">
        <v>2937352</v>
      </c>
    </row>
    <row r="48" spans="1:9" x14ac:dyDescent="0.25">
      <c r="A48" s="68">
        <v>46</v>
      </c>
      <c r="B48" s="74" t="s">
        <v>116</v>
      </c>
      <c r="C48" s="75" t="s">
        <v>289</v>
      </c>
      <c r="D48" s="76" t="s">
        <v>290</v>
      </c>
      <c r="E48" s="76" t="s">
        <v>291</v>
      </c>
      <c r="F48" s="77">
        <v>71007903</v>
      </c>
      <c r="G48" s="76" t="s">
        <v>292</v>
      </c>
      <c r="H48" s="76" t="s">
        <v>293</v>
      </c>
      <c r="I48" s="78">
        <v>2000000</v>
      </c>
    </row>
    <row r="49" spans="1:9" x14ac:dyDescent="0.25">
      <c r="A49" s="68">
        <v>47</v>
      </c>
      <c r="B49" s="74" t="s">
        <v>116</v>
      </c>
      <c r="C49" s="75" t="s">
        <v>294</v>
      </c>
      <c r="D49" s="76" t="s">
        <v>295</v>
      </c>
      <c r="E49" s="76" t="s">
        <v>296</v>
      </c>
      <c r="F49" s="77" t="s">
        <v>152</v>
      </c>
      <c r="G49" s="76" t="s">
        <v>120</v>
      </c>
      <c r="H49" s="76" t="s">
        <v>130</v>
      </c>
      <c r="I49" s="79">
        <v>5029774</v>
      </c>
    </row>
    <row r="50" spans="1:9" x14ac:dyDescent="0.25">
      <c r="A50" s="68">
        <v>48</v>
      </c>
      <c r="B50" s="74" t="s">
        <v>116</v>
      </c>
      <c r="C50" s="75" t="s">
        <v>297</v>
      </c>
      <c r="D50" s="76" t="s">
        <v>298</v>
      </c>
      <c r="E50" s="76" t="s">
        <v>299</v>
      </c>
      <c r="F50" s="77">
        <v>70982643</v>
      </c>
      <c r="G50" s="76" t="s">
        <v>300</v>
      </c>
      <c r="H50" s="76" t="s">
        <v>121</v>
      </c>
      <c r="I50" s="79">
        <v>5210503</v>
      </c>
    </row>
    <row r="51" spans="1:9" x14ac:dyDescent="0.25">
      <c r="A51" s="68">
        <v>49</v>
      </c>
      <c r="B51" s="74" t="s">
        <v>116</v>
      </c>
      <c r="C51" s="75" t="s">
        <v>301</v>
      </c>
      <c r="D51" s="76" t="s">
        <v>302</v>
      </c>
      <c r="E51" s="76" t="s">
        <v>303</v>
      </c>
      <c r="F51" s="77">
        <v>75021528</v>
      </c>
      <c r="G51" s="76" t="s">
        <v>125</v>
      </c>
      <c r="H51" s="76" t="s">
        <v>304</v>
      </c>
      <c r="I51" s="79">
        <v>5466330</v>
      </c>
    </row>
    <row r="52" spans="1:9" x14ac:dyDescent="0.25">
      <c r="A52" s="68">
        <v>50</v>
      </c>
      <c r="B52" s="74" t="s">
        <v>116</v>
      </c>
      <c r="C52" s="75" t="s">
        <v>305</v>
      </c>
      <c r="D52" s="76" t="s">
        <v>306</v>
      </c>
      <c r="E52" s="76" t="s">
        <v>307</v>
      </c>
      <c r="F52" s="77">
        <v>72069724</v>
      </c>
      <c r="G52" s="76" t="s">
        <v>120</v>
      </c>
      <c r="H52" s="76" t="s">
        <v>126</v>
      </c>
      <c r="I52" s="79">
        <v>1000000</v>
      </c>
    </row>
    <row r="53" spans="1:9" x14ac:dyDescent="0.25">
      <c r="A53" s="68">
        <v>51</v>
      </c>
      <c r="B53" s="74" t="s">
        <v>136</v>
      </c>
      <c r="C53" s="75" t="s">
        <v>308</v>
      </c>
      <c r="D53" s="76" t="s">
        <v>309</v>
      </c>
      <c r="E53" s="76" t="s">
        <v>310</v>
      </c>
      <c r="F53" s="77">
        <v>70882398</v>
      </c>
      <c r="G53" s="76" t="s">
        <v>140</v>
      </c>
      <c r="H53" s="76" t="s">
        <v>195</v>
      </c>
      <c r="I53" s="79">
        <v>9439819</v>
      </c>
    </row>
    <row r="54" spans="1:9" x14ac:dyDescent="0.25">
      <c r="A54" s="68">
        <v>52</v>
      </c>
      <c r="B54" s="74" t="s">
        <v>116</v>
      </c>
      <c r="C54" s="75" t="s">
        <v>311</v>
      </c>
      <c r="D54" s="76" t="s">
        <v>312</v>
      </c>
      <c r="E54" s="76" t="s">
        <v>313</v>
      </c>
      <c r="F54" s="77">
        <v>70499870</v>
      </c>
      <c r="G54" s="76" t="s">
        <v>125</v>
      </c>
      <c r="H54" s="76" t="s">
        <v>130</v>
      </c>
      <c r="I54" s="79">
        <v>4727763</v>
      </c>
    </row>
    <row r="55" spans="1:9" x14ac:dyDescent="0.25">
      <c r="A55" s="68">
        <v>53</v>
      </c>
      <c r="B55" s="74" t="s">
        <v>116</v>
      </c>
      <c r="C55" s="75" t="s">
        <v>314</v>
      </c>
      <c r="D55" s="76" t="s">
        <v>315</v>
      </c>
      <c r="E55" s="76" t="s">
        <v>316</v>
      </c>
      <c r="F55" s="77">
        <v>70983836</v>
      </c>
      <c r="G55" s="76" t="s">
        <v>317</v>
      </c>
      <c r="H55" s="76" t="s">
        <v>167</v>
      </c>
      <c r="I55" s="79">
        <v>2180000</v>
      </c>
    </row>
    <row r="56" spans="1:9" x14ac:dyDescent="0.25">
      <c r="A56" s="68">
        <v>54</v>
      </c>
      <c r="B56" s="74" t="s">
        <v>116</v>
      </c>
      <c r="C56" s="75" t="s">
        <v>318</v>
      </c>
      <c r="D56" s="76" t="s">
        <v>319</v>
      </c>
      <c r="E56" s="76" t="s">
        <v>320</v>
      </c>
      <c r="F56" s="77">
        <v>70989681</v>
      </c>
      <c r="G56" s="76" t="s">
        <v>120</v>
      </c>
      <c r="H56" s="76" t="s">
        <v>321</v>
      </c>
      <c r="I56" s="79">
        <v>12210403</v>
      </c>
    </row>
    <row r="57" spans="1:9" x14ac:dyDescent="0.25">
      <c r="A57" s="68">
        <v>55</v>
      </c>
      <c r="B57" s="74" t="s">
        <v>116</v>
      </c>
      <c r="C57" s="75" t="s">
        <v>322</v>
      </c>
      <c r="D57" s="76" t="s">
        <v>323</v>
      </c>
      <c r="E57" s="76" t="s">
        <v>324</v>
      </c>
      <c r="F57" s="77">
        <v>75001161</v>
      </c>
      <c r="G57" s="76" t="s">
        <v>162</v>
      </c>
      <c r="H57" s="76" t="s">
        <v>258</v>
      </c>
      <c r="I57" s="79">
        <v>3295884</v>
      </c>
    </row>
    <row r="58" spans="1:9" x14ac:dyDescent="0.25">
      <c r="A58" s="68">
        <v>56</v>
      </c>
      <c r="B58" s="74" t="s">
        <v>116</v>
      </c>
      <c r="C58" s="75" t="s">
        <v>325</v>
      </c>
      <c r="D58" s="76" t="s">
        <v>326</v>
      </c>
      <c r="E58" s="76" t="s">
        <v>327</v>
      </c>
      <c r="F58" s="77">
        <v>72568551</v>
      </c>
      <c r="G58" s="76" t="s">
        <v>120</v>
      </c>
      <c r="H58" s="76" t="s">
        <v>328</v>
      </c>
      <c r="I58" s="79">
        <v>6650000</v>
      </c>
    </row>
    <row r="59" spans="1:9" x14ac:dyDescent="0.25">
      <c r="A59" s="68">
        <v>57</v>
      </c>
      <c r="B59" s="74" t="s">
        <v>131</v>
      </c>
      <c r="C59" s="75" t="s">
        <v>329</v>
      </c>
      <c r="D59" s="76" t="s">
        <v>330</v>
      </c>
      <c r="E59" s="76" t="s">
        <v>331</v>
      </c>
      <c r="F59" s="77">
        <v>47861665</v>
      </c>
      <c r="G59" s="76" t="s">
        <v>171</v>
      </c>
      <c r="H59" s="76" t="s">
        <v>332</v>
      </c>
      <c r="I59" s="79">
        <v>25000000</v>
      </c>
    </row>
    <row r="60" spans="1:9" x14ac:dyDescent="0.25">
      <c r="A60" s="68">
        <v>58</v>
      </c>
      <c r="B60" s="74" t="s">
        <v>131</v>
      </c>
      <c r="C60" s="75" t="s">
        <v>333</v>
      </c>
      <c r="D60" s="76" t="s">
        <v>334</v>
      </c>
      <c r="E60" s="76" t="s">
        <v>335</v>
      </c>
      <c r="F60" s="77" t="s">
        <v>336</v>
      </c>
      <c r="G60" s="76" t="s">
        <v>140</v>
      </c>
      <c r="H60" s="76" t="s">
        <v>337</v>
      </c>
      <c r="I60" s="79">
        <v>25000000</v>
      </c>
    </row>
    <row r="61" spans="1:9" x14ac:dyDescent="0.25">
      <c r="A61" s="68">
        <v>59</v>
      </c>
      <c r="B61" s="74" t="s">
        <v>131</v>
      </c>
      <c r="C61" s="75" t="s">
        <v>338</v>
      </c>
      <c r="D61" s="76" t="s">
        <v>339</v>
      </c>
      <c r="E61" s="76" t="s">
        <v>340</v>
      </c>
      <c r="F61" s="77">
        <v>69983968</v>
      </c>
      <c r="G61" s="76" t="s">
        <v>230</v>
      </c>
      <c r="H61" s="76" t="s">
        <v>332</v>
      </c>
      <c r="I61" s="79">
        <v>6860000</v>
      </c>
    </row>
    <row r="62" spans="1:9" x14ac:dyDescent="0.25">
      <c r="A62" s="68">
        <v>60</v>
      </c>
      <c r="B62" s="74" t="s">
        <v>131</v>
      </c>
      <c r="C62" s="75" t="s">
        <v>341</v>
      </c>
      <c r="D62" s="76" t="s">
        <v>342</v>
      </c>
      <c r="E62" s="76" t="s">
        <v>343</v>
      </c>
      <c r="F62" s="77">
        <v>75006774</v>
      </c>
      <c r="G62" s="76" t="s">
        <v>230</v>
      </c>
      <c r="H62" s="76" t="s">
        <v>344</v>
      </c>
      <c r="I62" s="79">
        <v>22082982</v>
      </c>
    </row>
    <row r="63" spans="1:9" x14ac:dyDescent="0.25">
      <c r="A63" s="68">
        <v>61</v>
      </c>
      <c r="B63" s="74" t="s">
        <v>136</v>
      </c>
      <c r="C63" s="75" t="s">
        <v>345</v>
      </c>
      <c r="D63" s="76" t="s">
        <v>346</v>
      </c>
      <c r="E63" s="76" t="s">
        <v>347</v>
      </c>
      <c r="F63" s="77">
        <v>70985065</v>
      </c>
      <c r="G63" s="76" t="s">
        <v>148</v>
      </c>
      <c r="H63" s="76" t="s">
        <v>337</v>
      </c>
      <c r="I63" s="79">
        <v>6979649</v>
      </c>
    </row>
    <row r="64" spans="1:9" x14ac:dyDescent="0.25">
      <c r="A64" s="68">
        <v>62</v>
      </c>
      <c r="B64" s="74" t="s">
        <v>131</v>
      </c>
      <c r="C64" s="75" t="s">
        <v>348</v>
      </c>
      <c r="D64" s="76" t="s">
        <v>349</v>
      </c>
      <c r="E64" s="76" t="s">
        <v>350</v>
      </c>
      <c r="F64" s="77">
        <v>70987106</v>
      </c>
      <c r="G64" s="76" t="s">
        <v>351</v>
      </c>
      <c r="H64" s="76" t="s">
        <v>352</v>
      </c>
      <c r="I64" s="79">
        <v>4920707</v>
      </c>
    </row>
    <row r="65" spans="1:9" x14ac:dyDescent="0.25">
      <c r="A65" s="68">
        <v>63</v>
      </c>
      <c r="B65" s="74" t="s">
        <v>136</v>
      </c>
      <c r="C65" s="75" t="s">
        <v>353</v>
      </c>
      <c r="D65" s="76" t="s">
        <v>354</v>
      </c>
      <c r="E65" s="76" t="s">
        <v>355</v>
      </c>
      <c r="F65" s="77">
        <v>71006559</v>
      </c>
      <c r="G65" s="76" t="s">
        <v>120</v>
      </c>
      <c r="H65" s="76" t="s">
        <v>121</v>
      </c>
      <c r="I65" s="79">
        <v>13501400</v>
      </c>
    </row>
    <row r="66" spans="1:9" ht="26.25" x14ac:dyDescent="0.25">
      <c r="A66" s="68">
        <v>64</v>
      </c>
      <c r="B66" s="74" t="s">
        <v>116</v>
      </c>
      <c r="C66" s="81" t="s">
        <v>356</v>
      </c>
      <c r="D66" s="76" t="s">
        <v>357</v>
      </c>
      <c r="E66" s="76" t="s">
        <v>358</v>
      </c>
      <c r="F66" s="77" t="s">
        <v>359</v>
      </c>
      <c r="G66" s="76" t="s">
        <v>120</v>
      </c>
      <c r="H66" s="76" t="s">
        <v>360</v>
      </c>
      <c r="I66" s="79">
        <v>15444238</v>
      </c>
    </row>
    <row r="67" spans="1:9" x14ac:dyDescent="0.25">
      <c r="A67" s="68">
        <v>65</v>
      </c>
      <c r="B67" s="74" t="s">
        <v>131</v>
      </c>
      <c r="C67" s="75" t="s">
        <v>361</v>
      </c>
      <c r="D67" s="76" t="s">
        <v>362</v>
      </c>
      <c r="E67" s="76" t="s">
        <v>363</v>
      </c>
      <c r="F67" s="77">
        <v>75017148</v>
      </c>
      <c r="G67" s="76" t="s">
        <v>351</v>
      </c>
      <c r="H67" s="76" t="s">
        <v>268</v>
      </c>
      <c r="I67" s="79">
        <v>5309313</v>
      </c>
    </row>
    <row r="68" spans="1:9" x14ac:dyDescent="0.25">
      <c r="A68" s="68">
        <v>66</v>
      </c>
      <c r="B68" s="74" t="s">
        <v>116</v>
      </c>
      <c r="C68" s="75" t="s">
        <v>364</v>
      </c>
      <c r="D68" s="76" t="s">
        <v>365</v>
      </c>
      <c r="E68" s="76" t="s">
        <v>366</v>
      </c>
      <c r="F68" s="77">
        <v>68402104</v>
      </c>
      <c r="G68" s="76" t="s">
        <v>191</v>
      </c>
      <c r="H68" s="76" t="s">
        <v>126</v>
      </c>
      <c r="I68" s="79">
        <v>10462661</v>
      </c>
    </row>
    <row r="69" spans="1:9" x14ac:dyDescent="0.25">
      <c r="A69" s="68">
        <v>67</v>
      </c>
      <c r="B69" s="74" t="s">
        <v>131</v>
      </c>
      <c r="C69" s="75" t="s">
        <v>367</v>
      </c>
      <c r="D69" s="76" t="s">
        <v>368</v>
      </c>
      <c r="E69" s="76" t="s">
        <v>369</v>
      </c>
      <c r="F69" s="77">
        <v>61386961</v>
      </c>
      <c r="G69" s="76" t="s">
        <v>191</v>
      </c>
      <c r="H69" s="76" t="s">
        <v>370</v>
      </c>
      <c r="I69" s="79">
        <v>20384933</v>
      </c>
    </row>
    <row r="70" spans="1:9" x14ac:dyDescent="0.25">
      <c r="A70" s="68">
        <v>68</v>
      </c>
      <c r="B70" s="74" t="s">
        <v>131</v>
      </c>
      <c r="C70" s="75" t="s">
        <v>371</v>
      </c>
      <c r="D70" s="76" t="s">
        <v>372</v>
      </c>
      <c r="E70" s="76" t="s">
        <v>373</v>
      </c>
      <c r="F70" s="77">
        <v>62931377</v>
      </c>
      <c r="G70" s="76" t="s">
        <v>191</v>
      </c>
      <c r="H70" s="76" t="s">
        <v>121</v>
      </c>
      <c r="I70" s="79">
        <v>14755309</v>
      </c>
    </row>
    <row r="71" spans="1:9" x14ac:dyDescent="0.25">
      <c r="A71" s="68">
        <v>69</v>
      </c>
      <c r="B71" s="82" t="s">
        <v>131</v>
      </c>
      <c r="C71" s="83" t="s">
        <v>374</v>
      </c>
      <c r="D71" s="84" t="s">
        <v>375</v>
      </c>
      <c r="E71" s="84" t="s">
        <v>376</v>
      </c>
      <c r="F71" s="85">
        <v>70997683</v>
      </c>
      <c r="G71" s="84" t="s">
        <v>230</v>
      </c>
      <c r="H71" s="84" t="s">
        <v>214</v>
      </c>
      <c r="I71" s="86">
        <v>9425140</v>
      </c>
    </row>
    <row r="72" spans="1:9" x14ac:dyDescent="0.25">
      <c r="A72" s="68">
        <v>70</v>
      </c>
      <c r="B72" s="82" t="s">
        <v>131</v>
      </c>
      <c r="C72" s="83" t="s">
        <v>377</v>
      </c>
      <c r="D72" s="84" t="s">
        <v>378</v>
      </c>
      <c r="E72" s="84" t="s">
        <v>379</v>
      </c>
      <c r="F72" s="85">
        <v>70982830</v>
      </c>
      <c r="G72" s="84" t="s">
        <v>171</v>
      </c>
      <c r="H72" s="84" t="s">
        <v>380</v>
      </c>
      <c r="I72" s="86">
        <v>4606987</v>
      </c>
    </row>
    <row r="73" spans="1:9" x14ac:dyDescent="0.25">
      <c r="A73" s="68">
        <v>71</v>
      </c>
      <c r="B73" s="82" t="s">
        <v>116</v>
      </c>
      <c r="C73" s="83" t="s">
        <v>381</v>
      </c>
      <c r="D73" s="84" t="s">
        <v>382</v>
      </c>
      <c r="E73" s="84" t="s">
        <v>383</v>
      </c>
      <c r="F73" s="85">
        <v>181058693</v>
      </c>
      <c r="G73" s="84" t="s">
        <v>191</v>
      </c>
      <c r="H73" s="84" t="s">
        <v>130</v>
      </c>
      <c r="I73" s="86">
        <v>25000000</v>
      </c>
    </row>
    <row r="74" spans="1:9" x14ac:dyDescent="0.25">
      <c r="A74" s="68">
        <v>72</v>
      </c>
      <c r="B74" s="87" t="s">
        <v>131</v>
      </c>
      <c r="C74" s="88" t="s">
        <v>384</v>
      </c>
      <c r="D74" s="84" t="s">
        <v>385</v>
      </c>
      <c r="E74" s="84" t="s">
        <v>386</v>
      </c>
      <c r="F74" s="85" t="s">
        <v>387</v>
      </c>
      <c r="G74" s="84" t="s">
        <v>388</v>
      </c>
      <c r="H74" s="84" t="s">
        <v>389</v>
      </c>
      <c r="I74" s="86">
        <v>25000000</v>
      </c>
    </row>
    <row r="75" spans="1:9" x14ac:dyDescent="0.25">
      <c r="A75" s="68">
        <v>73</v>
      </c>
      <c r="B75" s="87" t="s">
        <v>131</v>
      </c>
      <c r="C75" s="88" t="s">
        <v>390</v>
      </c>
      <c r="D75" s="84" t="s">
        <v>391</v>
      </c>
      <c r="E75" s="84" t="s">
        <v>392</v>
      </c>
      <c r="F75" s="85">
        <v>65642368</v>
      </c>
      <c r="G75" s="84" t="s">
        <v>300</v>
      </c>
      <c r="H75" s="84" t="s">
        <v>258</v>
      </c>
      <c r="I75" s="86">
        <v>9100000</v>
      </c>
    </row>
    <row r="76" spans="1:9" x14ac:dyDescent="0.25">
      <c r="A76" s="68">
        <v>74</v>
      </c>
      <c r="B76" s="89" t="s">
        <v>116</v>
      </c>
      <c r="C76" s="90" t="s">
        <v>393</v>
      </c>
      <c r="D76" s="91" t="s">
        <v>394</v>
      </c>
      <c r="E76" s="91" t="s">
        <v>395</v>
      </c>
      <c r="F76" s="91">
        <v>69983658</v>
      </c>
      <c r="G76" s="91" t="s">
        <v>120</v>
      </c>
      <c r="H76" s="91" t="s">
        <v>396</v>
      </c>
      <c r="I76" s="92">
        <v>6096392.0999999996</v>
      </c>
    </row>
    <row r="77" spans="1:9" x14ac:dyDescent="0.25">
      <c r="A77" s="68">
        <v>75</v>
      </c>
      <c r="B77" s="87" t="s">
        <v>136</v>
      </c>
      <c r="C77" s="88" t="s">
        <v>397</v>
      </c>
      <c r="D77" s="84" t="s">
        <v>398</v>
      </c>
      <c r="E77" s="84" t="s">
        <v>399</v>
      </c>
      <c r="F77" s="85">
        <v>71006630</v>
      </c>
      <c r="G77" s="84" t="s">
        <v>120</v>
      </c>
      <c r="H77" s="84" t="s">
        <v>396</v>
      </c>
      <c r="I77" s="86">
        <v>9117745</v>
      </c>
    </row>
    <row r="78" spans="1:9" x14ac:dyDescent="0.25">
      <c r="A78" s="68">
        <v>76</v>
      </c>
      <c r="B78" s="93" t="s">
        <v>131</v>
      </c>
      <c r="C78" s="94" t="s">
        <v>400</v>
      </c>
      <c r="D78" s="95" t="s">
        <v>401</v>
      </c>
      <c r="E78" s="95" t="s">
        <v>402</v>
      </c>
      <c r="F78" s="96" t="s">
        <v>403</v>
      </c>
      <c r="G78" s="95" t="s">
        <v>140</v>
      </c>
      <c r="H78" s="95" t="s">
        <v>167</v>
      </c>
      <c r="I78" s="97">
        <v>12035178</v>
      </c>
    </row>
    <row r="79" spans="1:9" x14ac:dyDescent="0.25">
      <c r="A79" s="68">
        <v>77</v>
      </c>
      <c r="B79" s="93" t="s">
        <v>131</v>
      </c>
      <c r="C79" s="94" t="s">
        <v>404</v>
      </c>
      <c r="D79" s="95" t="s">
        <v>405</v>
      </c>
      <c r="E79" s="95" t="s">
        <v>406</v>
      </c>
      <c r="F79" s="96" t="s">
        <v>407</v>
      </c>
      <c r="G79" s="95" t="s">
        <v>125</v>
      </c>
      <c r="H79" s="95" t="s">
        <v>121</v>
      </c>
      <c r="I79" s="97">
        <v>25000000</v>
      </c>
    </row>
    <row r="80" spans="1:9" x14ac:dyDescent="0.25">
      <c r="A80" s="68">
        <v>78</v>
      </c>
      <c r="B80" s="93" t="s">
        <v>131</v>
      </c>
      <c r="C80" s="94" t="s">
        <v>408</v>
      </c>
      <c r="D80" s="95" t="s">
        <v>409</v>
      </c>
      <c r="E80" s="95" t="s">
        <v>410</v>
      </c>
      <c r="F80" s="96" t="s">
        <v>411</v>
      </c>
      <c r="G80" s="95" t="s">
        <v>120</v>
      </c>
      <c r="H80" s="95" t="s">
        <v>258</v>
      </c>
      <c r="I80" s="97">
        <v>4335000</v>
      </c>
    </row>
    <row r="81" spans="1:9" x14ac:dyDescent="0.25">
      <c r="A81" s="68">
        <v>79</v>
      </c>
      <c r="B81" s="93" t="s">
        <v>116</v>
      </c>
      <c r="C81" s="94" t="s">
        <v>412</v>
      </c>
      <c r="D81" s="95" t="s">
        <v>413</v>
      </c>
      <c r="E81" s="95" t="s">
        <v>414</v>
      </c>
      <c r="F81" s="96" t="s">
        <v>415</v>
      </c>
      <c r="G81" s="95" t="s">
        <v>148</v>
      </c>
      <c r="H81" s="95" t="s">
        <v>126</v>
      </c>
      <c r="I81" s="97">
        <v>5455111</v>
      </c>
    </row>
    <row r="82" spans="1:9" x14ac:dyDescent="0.25">
      <c r="A82" s="68">
        <v>80</v>
      </c>
      <c r="B82" s="93" t="s">
        <v>136</v>
      </c>
      <c r="C82" s="94" t="s">
        <v>416</v>
      </c>
      <c r="D82" s="95" t="s">
        <v>417</v>
      </c>
      <c r="E82" s="95" t="s">
        <v>418</v>
      </c>
      <c r="F82" s="96" t="s">
        <v>419</v>
      </c>
      <c r="G82" s="95" t="s">
        <v>125</v>
      </c>
      <c r="H82" s="95" t="s">
        <v>420</v>
      </c>
      <c r="I82" s="97">
        <v>2063800</v>
      </c>
    </row>
    <row r="83" spans="1:9" x14ac:dyDescent="0.25">
      <c r="A83" s="68">
        <v>81</v>
      </c>
      <c r="B83" s="93" t="s">
        <v>421</v>
      </c>
      <c r="C83" s="94" t="s">
        <v>422</v>
      </c>
      <c r="D83" s="95" t="s">
        <v>423</v>
      </c>
      <c r="E83" s="95" t="s">
        <v>424</v>
      </c>
      <c r="F83" s="96" t="s">
        <v>425</v>
      </c>
      <c r="G83" s="95" t="s">
        <v>125</v>
      </c>
      <c r="H83" s="95" t="s">
        <v>426</v>
      </c>
      <c r="I83" s="97">
        <v>18511170</v>
      </c>
    </row>
    <row r="84" spans="1:9" x14ac:dyDescent="0.25">
      <c r="A84" s="68">
        <v>82</v>
      </c>
      <c r="B84" s="98" t="s">
        <v>116</v>
      </c>
      <c r="C84" s="99" t="s">
        <v>427</v>
      </c>
      <c r="D84" s="95" t="s">
        <v>428</v>
      </c>
      <c r="E84" s="95" t="s">
        <v>429</v>
      </c>
      <c r="F84" s="96" t="s">
        <v>430</v>
      </c>
      <c r="G84" s="95" t="s">
        <v>171</v>
      </c>
      <c r="H84" s="95" t="s">
        <v>360</v>
      </c>
      <c r="I84" s="97">
        <v>2400000</v>
      </c>
    </row>
    <row r="85" spans="1:9" x14ac:dyDescent="0.25">
      <c r="A85" s="68">
        <v>83</v>
      </c>
      <c r="B85" s="98" t="s">
        <v>131</v>
      </c>
      <c r="C85" s="100" t="s">
        <v>431</v>
      </c>
      <c r="D85" s="95" t="s">
        <v>432</v>
      </c>
      <c r="E85" s="95" t="s">
        <v>433</v>
      </c>
      <c r="F85" s="96" t="s">
        <v>434</v>
      </c>
      <c r="G85" s="95" t="s">
        <v>120</v>
      </c>
      <c r="H85" s="95" t="s">
        <v>177</v>
      </c>
      <c r="I85" s="97">
        <v>15936000</v>
      </c>
    </row>
    <row r="86" spans="1:9" ht="26.25" x14ac:dyDescent="0.25">
      <c r="A86" s="68">
        <v>84</v>
      </c>
      <c r="B86" s="98" t="s">
        <v>131</v>
      </c>
      <c r="C86" s="101" t="s">
        <v>435</v>
      </c>
      <c r="D86" s="102" t="s">
        <v>436</v>
      </c>
      <c r="E86" s="76" t="s">
        <v>437</v>
      </c>
      <c r="F86" s="103" t="s">
        <v>438</v>
      </c>
      <c r="G86" s="76" t="s">
        <v>120</v>
      </c>
      <c r="H86" s="76" t="s">
        <v>439</v>
      </c>
      <c r="I86" s="104">
        <v>9249800</v>
      </c>
    </row>
    <row r="87" spans="1:9" x14ac:dyDescent="0.25">
      <c r="A87" s="68">
        <v>85</v>
      </c>
      <c r="B87" s="98" t="s">
        <v>116</v>
      </c>
      <c r="C87" s="105" t="s">
        <v>440</v>
      </c>
      <c r="D87" s="106" t="s">
        <v>441</v>
      </c>
      <c r="E87" s="76" t="s">
        <v>442</v>
      </c>
      <c r="F87" s="103" t="s">
        <v>152</v>
      </c>
      <c r="G87" s="76" t="s">
        <v>191</v>
      </c>
      <c r="H87" s="76" t="s">
        <v>130</v>
      </c>
      <c r="I87" s="107">
        <v>30000000</v>
      </c>
    </row>
    <row r="88" spans="1:9" x14ac:dyDescent="0.25">
      <c r="A88" s="68">
        <v>86</v>
      </c>
      <c r="B88" s="98" t="s">
        <v>136</v>
      </c>
      <c r="C88" s="108" t="s">
        <v>443</v>
      </c>
      <c r="D88" s="109" t="s">
        <v>444</v>
      </c>
      <c r="E88" s="76" t="s">
        <v>445</v>
      </c>
      <c r="F88" s="77" t="s">
        <v>446</v>
      </c>
      <c r="G88" s="76" t="s">
        <v>120</v>
      </c>
      <c r="H88" s="76" t="s">
        <v>447</v>
      </c>
      <c r="I88" s="104">
        <v>26040000</v>
      </c>
    </row>
    <row r="89" spans="1:9" x14ac:dyDescent="0.25">
      <c r="A89" s="68">
        <v>87</v>
      </c>
      <c r="B89" s="98" t="s">
        <v>131</v>
      </c>
      <c r="C89" s="110" t="s">
        <v>448</v>
      </c>
      <c r="D89" s="111" t="s">
        <v>449</v>
      </c>
      <c r="E89" s="76" t="s">
        <v>450</v>
      </c>
      <c r="F89" s="77">
        <v>70989702</v>
      </c>
      <c r="G89" s="76" t="s">
        <v>120</v>
      </c>
      <c r="H89" s="76" t="s">
        <v>130</v>
      </c>
      <c r="I89" s="107">
        <v>30000000</v>
      </c>
    </row>
    <row r="90" spans="1:9" ht="25.5" x14ac:dyDescent="0.25">
      <c r="A90" s="68">
        <v>88</v>
      </c>
      <c r="B90" s="98" t="s">
        <v>131</v>
      </c>
      <c r="C90" s="108" t="s">
        <v>451</v>
      </c>
      <c r="D90" s="109" t="s">
        <v>452</v>
      </c>
      <c r="E90" s="76" t="s">
        <v>453</v>
      </c>
      <c r="F90" s="103" t="s">
        <v>454</v>
      </c>
      <c r="G90" s="76" t="s">
        <v>226</v>
      </c>
      <c r="H90" s="76" t="s">
        <v>258</v>
      </c>
      <c r="I90" s="104">
        <v>2419239</v>
      </c>
    </row>
    <row r="91" spans="1:9" x14ac:dyDescent="0.25">
      <c r="A91" s="68">
        <v>89</v>
      </c>
      <c r="B91" s="98" t="s">
        <v>131</v>
      </c>
      <c r="C91" s="101" t="s">
        <v>455</v>
      </c>
      <c r="D91" s="102" t="s">
        <v>456</v>
      </c>
      <c r="E91" s="76" t="s">
        <v>457</v>
      </c>
      <c r="F91" s="103" t="s">
        <v>458</v>
      </c>
      <c r="G91" s="76" t="s">
        <v>120</v>
      </c>
      <c r="H91" s="76" t="s">
        <v>344</v>
      </c>
      <c r="I91" s="104">
        <v>23635464</v>
      </c>
    </row>
    <row r="92" spans="1:9" x14ac:dyDescent="0.25">
      <c r="A92" s="68">
        <v>90</v>
      </c>
      <c r="B92" s="98" t="s">
        <v>136</v>
      </c>
      <c r="C92" s="101" t="s">
        <v>459</v>
      </c>
      <c r="D92" s="102" t="s">
        <v>460</v>
      </c>
      <c r="E92" s="76" t="s">
        <v>461</v>
      </c>
      <c r="F92" s="77">
        <v>650035828</v>
      </c>
      <c r="G92" s="76" t="s">
        <v>162</v>
      </c>
      <c r="H92" s="76" t="s">
        <v>321</v>
      </c>
      <c r="I92" s="104">
        <v>15836730</v>
      </c>
    </row>
    <row r="93" spans="1:9" ht="25.5" x14ac:dyDescent="0.25">
      <c r="A93" s="68">
        <v>91</v>
      </c>
      <c r="B93" s="98" t="s">
        <v>136</v>
      </c>
      <c r="C93" s="105" t="s">
        <v>462</v>
      </c>
      <c r="D93" s="106" t="s">
        <v>463</v>
      </c>
      <c r="E93" s="76" t="s">
        <v>464</v>
      </c>
      <c r="F93" s="103" t="s">
        <v>465</v>
      </c>
      <c r="G93" s="76" t="s">
        <v>230</v>
      </c>
      <c r="H93" s="76" t="s">
        <v>240</v>
      </c>
      <c r="I93" s="107">
        <v>7292934</v>
      </c>
    </row>
    <row r="94" spans="1:9" x14ac:dyDescent="0.25">
      <c r="A94" s="68">
        <v>92</v>
      </c>
      <c r="B94" s="98" t="s">
        <v>136</v>
      </c>
      <c r="C94" s="101" t="s">
        <v>466</v>
      </c>
      <c r="D94" s="76" t="s">
        <v>467</v>
      </c>
      <c r="E94" s="76" t="s">
        <v>468</v>
      </c>
      <c r="F94" s="103" t="s">
        <v>469</v>
      </c>
      <c r="G94" s="76" t="s">
        <v>470</v>
      </c>
      <c r="H94" s="76" t="s">
        <v>471</v>
      </c>
      <c r="I94" s="104">
        <v>17481355</v>
      </c>
    </row>
    <row r="95" spans="1:9" x14ac:dyDescent="0.25">
      <c r="A95" s="68">
        <v>93</v>
      </c>
      <c r="B95" s="98" t="s">
        <v>131</v>
      </c>
      <c r="C95" s="101" t="s">
        <v>472</v>
      </c>
      <c r="D95" s="76" t="s">
        <v>473</v>
      </c>
      <c r="E95" s="76" t="s">
        <v>474</v>
      </c>
      <c r="F95" s="103" t="s">
        <v>152</v>
      </c>
      <c r="G95" s="76" t="s">
        <v>120</v>
      </c>
      <c r="H95" s="76" t="s">
        <v>475</v>
      </c>
      <c r="I95" s="104">
        <v>8653382</v>
      </c>
    </row>
    <row r="96" spans="1:9" x14ac:dyDescent="0.25">
      <c r="A96" s="68">
        <v>94</v>
      </c>
      <c r="B96" s="98" t="s">
        <v>131</v>
      </c>
      <c r="C96" s="108" t="s">
        <v>476</v>
      </c>
      <c r="D96" s="109" t="s">
        <v>477</v>
      </c>
      <c r="E96" s="76" t="s">
        <v>478</v>
      </c>
      <c r="F96" s="77" t="s">
        <v>479</v>
      </c>
      <c r="G96" s="76" t="s">
        <v>162</v>
      </c>
      <c r="H96" s="76" t="s">
        <v>258</v>
      </c>
      <c r="I96" s="104">
        <v>2560000</v>
      </c>
    </row>
    <row r="97" spans="1:9" x14ac:dyDescent="0.25">
      <c r="A97" s="68">
        <v>95</v>
      </c>
      <c r="B97" s="98" t="s">
        <v>116</v>
      </c>
      <c r="C97" s="110" t="s">
        <v>480</v>
      </c>
      <c r="D97" s="111" t="s">
        <v>481</v>
      </c>
      <c r="E97" s="76" t="s">
        <v>482</v>
      </c>
      <c r="F97" s="103" t="s">
        <v>152</v>
      </c>
      <c r="G97" s="76" t="s">
        <v>191</v>
      </c>
      <c r="H97" s="76" t="s">
        <v>167</v>
      </c>
      <c r="I97" s="107">
        <v>25500000</v>
      </c>
    </row>
    <row r="98" spans="1:9" x14ac:dyDescent="0.25">
      <c r="A98" s="68">
        <v>96</v>
      </c>
      <c r="B98" s="98" t="s">
        <v>131</v>
      </c>
      <c r="C98" s="101" t="s">
        <v>483</v>
      </c>
      <c r="D98" s="102" t="s">
        <v>484</v>
      </c>
      <c r="E98" s="76" t="s">
        <v>485</v>
      </c>
      <c r="F98" s="77" t="s">
        <v>486</v>
      </c>
      <c r="G98" s="76" t="s">
        <v>140</v>
      </c>
      <c r="H98" s="76" t="s">
        <v>121</v>
      </c>
      <c r="I98" s="104">
        <v>18590000</v>
      </c>
    </row>
    <row r="99" spans="1:9" x14ac:dyDescent="0.25">
      <c r="A99" s="68">
        <v>97</v>
      </c>
      <c r="B99" s="98" t="s">
        <v>131</v>
      </c>
      <c r="C99" s="101" t="s">
        <v>487</v>
      </c>
      <c r="D99" s="102" t="s">
        <v>488</v>
      </c>
      <c r="E99" s="76" t="s">
        <v>489</v>
      </c>
      <c r="F99" s="103" t="s">
        <v>490</v>
      </c>
      <c r="G99" s="76" t="s">
        <v>191</v>
      </c>
      <c r="H99" s="76" t="s">
        <v>491</v>
      </c>
      <c r="I99" s="104">
        <v>16637733</v>
      </c>
    </row>
    <row r="100" spans="1:9" x14ac:dyDescent="0.25">
      <c r="A100" s="68">
        <v>98</v>
      </c>
      <c r="B100" s="98" t="s">
        <v>131</v>
      </c>
      <c r="C100" s="101" t="s">
        <v>492</v>
      </c>
      <c r="D100" s="76" t="s">
        <v>493</v>
      </c>
      <c r="E100" s="76" t="s">
        <v>494</v>
      </c>
      <c r="F100" s="80" t="s">
        <v>495</v>
      </c>
      <c r="G100" s="76" t="s">
        <v>120</v>
      </c>
      <c r="H100" s="76" t="s">
        <v>121</v>
      </c>
      <c r="I100" s="104">
        <v>3400000</v>
      </c>
    </row>
    <row r="101" spans="1:9" x14ac:dyDescent="0.25">
      <c r="A101" s="68">
        <v>99</v>
      </c>
      <c r="B101" s="98" t="s">
        <v>131</v>
      </c>
      <c r="C101" s="101" t="s">
        <v>496</v>
      </c>
      <c r="D101" s="76" t="s">
        <v>497</v>
      </c>
      <c r="E101" s="76" t="s">
        <v>498</v>
      </c>
      <c r="F101" s="103" t="s">
        <v>499</v>
      </c>
      <c r="G101" s="76" t="s">
        <v>120</v>
      </c>
      <c r="H101" s="76" t="s">
        <v>121</v>
      </c>
      <c r="I101" s="104">
        <v>11649522</v>
      </c>
    </row>
    <row r="102" spans="1:9" x14ac:dyDescent="0.25">
      <c r="A102" s="68">
        <v>100</v>
      </c>
      <c r="B102" s="98" t="s">
        <v>136</v>
      </c>
      <c r="C102" s="101" t="s">
        <v>500</v>
      </c>
      <c r="D102" s="76" t="s">
        <v>501</v>
      </c>
      <c r="E102" s="76" t="s">
        <v>502</v>
      </c>
      <c r="F102" s="77">
        <v>45845085</v>
      </c>
      <c r="G102" s="76" t="s">
        <v>120</v>
      </c>
      <c r="H102" s="76" t="s">
        <v>503</v>
      </c>
      <c r="I102" s="104">
        <v>15363869</v>
      </c>
    </row>
    <row r="103" spans="1:9" x14ac:dyDescent="0.25">
      <c r="A103" s="68">
        <v>101</v>
      </c>
      <c r="B103" s="98" t="s">
        <v>131</v>
      </c>
      <c r="C103" s="101" t="s">
        <v>504</v>
      </c>
      <c r="D103" s="76" t="s">
        <v>505</v>
      </c>
      <c r="E103" s="76" t="s">
        <v>506</v>
      </c>
      <c r="F103" s="80" t="s">
        <v>507</v>
      </c>
      <c r="G103" s="76" t="s">
        <v>120</v>
      </c>
      <c r="H103" s="76" t="s">
        <v>121</v>
      </c>
      <c r="I103" s="104">
        <v>18457794</v>
      </c>
    </row>
    <row r="104" spans="1:9" x14ac:dyDescent="0.25">
      <c r="A104" s="68">
        <v>102</v>
      </c>
      <c r="B104" s="98" t="s">
        <v>131</v>
      </c>
      <c r="C104" s="101" t="s">
        <v>508</v>
      </c>
      <c r="D104" s="76" t="s">
        <v>509</v>
      </c>
      <c r="E104" s="76" t="s">
        <v>510</v>
      </c>
      <c r="F104" s="103" t="s">
        <v>511</v>
      </c>
      <c r="G104" s="76" t="s">
        <v>226</v>
      </c>
      <c r="H104" s="76" t="s">
        <v>337</v>
      </c>
      <c r="I104" s="104">
        <v>13531326</v>
      </c>
    </row>
    <row r="105" spans="1:9" x14ac:dyDescent="0.25">
      <c r="A105" s="68">
        <v>103</v>
      </c>
      <c r="B105" s="98" t="s">
        <v>131</v>
      </c>
      <c r="C105" s="110" t="s">
        <v>512</v>
      </c>
      <c r="D105" s="112" t="s">
        <v>513</v>
      </c>
      <c r="E105" s="112" t="s">
        <v>514</v>
      </c>
      <c r="F105" s="113" t="s">
        <v>515</v>
      </c>
      <c r="G105" s="114" t="s">
        <v>351</v>
      </c>
      <c r="H105" s="112" t="s">
        <v>258</v>
      </c>
      <c r="I105" s="115">
        <v>2495000</v>
      </c>
    </row>
    <row r="106" spans="1:9" x14ac:dyDescent="0.25">
      <c r="A106" s="68">
        <v>104</v>
      </c>
      <c r="B106" s="93" t="s">
        <v>131</v>
      </c>
      <c r="C106" s="110" t="s">
        <v>516</v>
      </c>
      <c r="D106" s="112" t="s">
        <v>517</v>
      </c>
      <c r="E106" s="112" t="s">
        <v>518</v>
      </c>
      <c r="F106" s="113" t="s">
        <v>519</v>
      </c>
      <c r="G106" s="114" t="s">
        <v>125</v>
      </c>
      <c r="H106" s="112" t="s">
        <v>520</v>
      </c>
      <c r="I106" s="115">
        <v>8639000</v>
      </c>
    </row>
    <row r="107" spans="1:9" x14ac:dyDescent="0.25">
      <c r="A107" s="68">
        <v>105</v>
      </c>
      <c r="B107" s="98" t="s">
        <v>136</v>
      </c>
      <c r="C107" s="116" t="s">
        <v>521</v>
      </c>
      <c r="D107" s="112" t="s">
        <v>522</v>
      </c>
      <c r="E107" s="112" t="s">
        <v>523</v>
      </c>
      <c r="F107" s="113" t="s">
        <v>524</v>
      </c>
      <c r="G107" s="114" t="s">
        <v>226</v>
      </c>
      <c r="H107" s="112" t="s">
        <v>525</v>
      </c>
      <c r="I107" s="115">
        <v>30000000</v>
      </c>
    </row>
    <row r="108" spans="1:9" x14ac:dyDescent="0.25">
      <c r="A108" s="68">
        <v>106</v>
      </c>
      <c r="B108" s="93" t="s">
        <v>131</v>
      </c>
      <c r="C108" s="117" t="s">
        <v>526</v>
      </c>
      <c r="D108" s="118" t="s">
        <v>527</v>
      </c>
      <c r="E108" s="118" t="s">
        <v>528</v>
      </c>
      <c r="F108" s="119" t="s">
        <v>529</v>
      </c>
      <c r="G108" s="114" t="s">
        <v>351</v>
      </c>
      <c r="H108" s="120" t="s">
        <v>167</v>
      </c>
      <c r="I108" s="121">
        <v>4053227</v>
      </c>
    </row>
    <row r="109" spans="1:9" x14ac:dyDescent="0.25">
      <c r="A109" s="68">
        <v>107</v>
      </c>
      <c r="B109" s="93" t="s">
        <v>131</v>
      </c>
      <c r="C109" s="117" t="s">
        <v>530</v>
      </c>
      <c r="D109" s="118" t="s">
        <v>531</v>
      </c>
      <c r="E109" s="118" t="s">
        <v>532</v>
      </c>
      <c r="F109" s="119" t="s">
        <v>533</v>
      </c>
      <c r="G109" s="114" t="s">
        <v>125</v>
      </c>
      <c r="H109" s="120" t="s">
        <v>121</v>
      </c>
      <c r="I109" s="121">
        <v>8756367</v>
      </c>
    </row>
    <row r="110" spans="1:9" ht="25.5" x14ac:dyDescent="0.25">
      <c r="A110" s="68">
        <v>108</v>
      </c>
      <c r="B110" s="93" t="s">
        <v>136</v>
      </c>
      <c r="C110" s="117" t="s">
        <v>534</v>
      </c>
      <c r="D110" s="122" t="s">
        <v>535</v>
      </c>
      <c r="E110" s="123" t="s">
        <v>536</v>
      </c>
      <c r="F110" s="124" t="s">
        <v>537</v>
      </c>
      <c r="G110" s="125" t="s">
        <v>162</v>
      </c>
      <c r="H110" s="126" t="s">
        <v>525</v>
      </c>
      <c r="I110" s="121">
        <v>11431674</v>
      </c>
    </row>
    <row r="111" spans="1:9" x14ac:dyDescent="0.25">
      <c r="A111" s="68">
        <v>109</v>
      </c>
      <c r="B111" s="93" t="s">
        <v>131</v>
      </c>
      <c r="C111" s="127" t="s">
        <v>538</v>
      </c>
      <c r="D111" s="128" t="s">
        <v>539</v>
      </c>
      <c r="E111" s="123" t="s">
        <v>540</v>
      </c>
      <c r="F111" s="124" t="s">
        <v>541</v>
      </c>
      <c r="G111" s="125" t="s">
        <v>125</v>
      </c>
      <c r="H111" s="126" t="s">
        <v>121</v>
      </c>
      <c r="I111" s="121">
        <v>21757703</v>
      </c>
    </row>
    <row r="112" spans="1:9" ht="25.5" x14ac:dyDescent="0.25">
      <c r="A112" s="68">
        <v>110</v>
      </c>
      <c r="B112" s="93" t="s">
        <v>131</v>
      </c>
      <c r="C112" s="129" t="s">
        <v>542</v>
      </c>
      <c r="D112" s="130" t="s">
        <v>543</v>
      </c>
      <c r="E112" s="126" t="s">
        <v>544</v>
      </c>
      <c r="F112" s="124" t="s">
        <v>545</v>
      </c>
      <c r="G112" s="125" t="s">
        <v>125</v>
      </c>
      <c r="H112" s="126" t="s">
        <v>121</v>
      </c>
      <c r="I112" s="121">
        <v>25627297</v>
      </c>
    </row>
    <row r="113" spans="1:9" x14ac:dyDescent="0.25">
      <c r="A113" s="68">
        <v>111</v>
      </c>
      <c r="B113" s="93" t="s">
        <v>131</v>
      </c>
      <c r="C113" s="127" t="s">
        <v>546</v>
      </c>
      <c r="D113" s="128" t="s">
        <v>547</v>
      </c>
      <c r="E113" s="126" t="s">
        <v>548</v>
      </c>
      <c r="F113" s="124" t="s">
        <v>549</v>
      </c>
      <c r="G113" s="125" t="s">
        <v>550</v>
      </c>
      <c r="H113" s="126" t="s">
        <v>167</v>
      </c>
      <c r="I113" s="121">
        <v>7673246</v>
      </c>
    </row>
    <row r="114" spans="1:9" x14ac:dyDescent="0.25">
      <c r="A114" s="68">
        <v>112</v>
      </c>
      <c r="B114" s="93" t="s">
        <v>131</v>
      </c>
      <c r="C114" s="129" t="s">
        <v>551</v>
      </c>
      <c r="D114" s="130" t="s">
        <v>552</v>
      </c>
      <c r="E114" s="123" t="s">
        <v>553</v>
      </c>
      <c r="F114" s="124" t="s">
        <v>554</v>
      </c>
      <c r="G114" s="125" t="s">
        <v>162</v>
      </c>
      <c r="H114" s="126" t="s">
        <v>525</v>
      </c>
      <c r="I114" s="121">
        <v>18076036</v>
      </c>
    </row>
    <row r="115" spans="1:9" x14ac:dyDescent="0.25">
      <c r="A115" s="68">
        <v>113</v>
      </c>
      <c r="B115" s="93" t="s">
        <v>131</v>
      </c>
      <c r="C115" s="129" t="s">
        <v>555</v>
      </c>
      <c r="D115" s="130" t="s">
        <v>556</v>
      </c>
      <c r="E115" s="123" t="s">
        <v>557</v>
      </c>
      <c r="F115" s="124" t="s">
        <v>558</v>
      </c>
      <c r="G115" s="125" t="s">
        <v>171</v>
      </c>
      <c r="H115" s="126" t="s">
        <v>426</v>
      </c>
      <c r="I115" s="121">
        <v>9839005</v>
      </c>
    </row>
    <row r="116" spans="1:9" x14ac:dyDescent="0.25">
      <c r="A116" s="68">
        <v>114</v>
      </c>
      <c r="B116" s="93" t="s">
        <v>136</v>
      </c>
      <c r="C116" s="117" t="s">
        <v>559</v>
      </c>
      <c r="D116" s="122" t="s">
        <v>560</v>
      </c>
      <c r="E116" s="123" t="s">
        <v>561</v>
      </c>
      <c r="F116" s="124" t="s">
        <v>562</v>
      </c>
      <c r="G116" s="125" t="s">
        <v>171</v>
      </c>
      <c r="H116" s="126" t="s">
        <v>337</v>
      </c>
      <c r="I116" s="121">
        <v>9383442</v>
      </c>
    </row>
    <row r="117" spans="1:9" x14ac:dyDescent="0.25">
      <c r="A117" s="68">
        <v>115</v>
      </c>
      <c r="B117" s="93" t="s">
        <v>136</v>
      </c>
      <c r="C117" s="117" t="s">
        <v>563</v>
      </c>
      <c r="D117" s="122" t="s">
        <v>564</v>
      </c>
      <c r="E117" s="123" t="s">
        <v>565</v>
      </c>
      <c r="F117" s="124" t="s">
        <v>566</v>
      </c>
      <c r="G117" s="125" t="s">
        <v>120</v>
      </c>
      <c r="H117" s="126" t="s">
        <v>167</v>
      </c>
      <c r="I117" s="121">
        <v>27200000</v>
      </c>
    </row>
    <row r="118" spans="1:9" x14ac:dyDescent="0.25">
      <c r="A118" s="68">
        <v>116</v>
      </c>
      <c r="B118" s="93" t="s">
        <v>136</v>
      </c>
      <c r="C118" s="117" t="s">
        <v>567</v>
      </c>
      <c r="D118" s="118" t="s">
        <v>568</v>
      </c>
      <c r="E118" s="118" t="s">
        <v>569</v>
      </c>
      <c r="F118" s="119" t="s">
        <v>570</v>
      </c>
      <c r="G118" s="114" t="s">
        <v>120</v>
      </c>
      <c r="H118" s="120" t="s">
        <v>167</v>
      </c>
      <c r="I118" s="121">
        <v>15612736</v>
      </c>
    </row>
    <row r="119" spans="1:9" x14ac:dyDescent="0.25">
      <c r="A119" s="68">
        <v>117</v>
      </c>
      <c r="B119" s="93" t="s">
        <v>131</v>
      </c>
      <c r="C119" s="127" t="s">
        <v>571</v>
      </c>
      <c r="D119" s="128" t="s">
        <v>572</v>
      </c>
      <c r="E119" s="118" t="s">
        <v>573</v>
      </c>
      <c r="F119" s="119" t="s">
        <v>574</v>
      </c>
      <c r="G119" s="114" t="s">
        <v>125</v>
      </c>
      <c r="H119" s="120" t="s">
        <v>167</v>
      </c>
      <c r="I119" s="121">
        <v>17500000</v>
      </c>
    </row>
    <row r="120" spans="1:9" ht="25.5" x14ac:dyDescent="0.25">
      <c r="A120" s="68">
        <v>118</v>
      </c>
      <c r="B120" s="93" t="s">
        <v>131</v>
      </c>
      <c r="C120" s="127" t="s">
        <v>575</v>
      </c>
      <c r="D120" s="128" t="s">
        <v>576</v>
      </c>
      <c r="E120" s="118" t="s">
        <v>577</v>
      </c>
      <c r="F120" s="119" t="s">
        <v>578</v>
      </c>
      <c r="G120" s="114" t="s">
        <v>226</v>
      </c>
      <c r="H120" s="126" t="s">
        <v>167</v>
      </c>
      <c r="I120" s="121">
        <v>17386097</v>
      </c>
    </row>
    <row r="121" spans="1:9" x14ac:dyDescent="0.25">
      <c r="A121" s="68">
        <v>119</v>
      </c>
      <c r="B121" s="93" t="s">
        <v>136</v>
      </c>
      <c r="C121" s="117" t="s">
        <v>579</v>
      </c>
      <c r="D121" s="122" t="s">
        <v>580</v>
      </c>
      <c r="E121" s="123" t="s">
        <v>581</v>
      </c>
      <c r="F121" s="124" t="s">
        <v>582</v>
      </c>
      <c r="G121" s="125" t="s">
        <v>317</v>
      </c>
      <c r="H121" s="126" t="s">
        <v>121</v>
      </c>
      <c r="I121" s="121">
        <v>5222609</v>
      </c>
    </row>
    <row r="122" spans="1:9" x14ac:dyDescent="0.25">
      <c r="A122" s="68">
        <v>120</v>
      </c>
      <c r="B122" s="93" t="s">
        <v>136</v>
      </c>
      <c r="C122" s="117" t="s">
        <v>583</v>
      </c>
      <c r="D122" s="122" t="s">
        <v>584</v>
      </c>
      <c r="E122" s="123" t="s">
        <v>585</v>
      </c>
      <c r="F122" s="124" t="s">
        <v>586</v>
      </c>
      <c r="G122" s="125" t="s">
        <v>120</v>
      </c>
      <c r="H122" s="126" t="s">
        <v>167</v>
      </c>
      <c r="I122" s="121">
        <v>15220000</v>
      </c>
    </row>
    <row r="123" spans="1:9" x14ac:dyDescent="0.25">
      <c r="A123" s="68">
        <v>121</v>
      </c>
      <c r="B123" s="93" t="s">
        <v>131</v>
      </c>
      <c r="C123" s="129" t="s">
        <v>587</v>
      </c>
      <c r="D123" s="130" t="s">
        <v>588</v>
      </c>
      <c r="E123" s="118" t="s">
        <v>589</v>
      </c>
      <c r="F123" s="119" t="s">
        <v>590</v>
      </c>
      <c r="G123" s="114" t="s">
        <v>171</v>
      </c>
      <c r="H123" s="120" t="s">
        <v>121</v>
      </c>
      <c r="I123" s="121">
        <v>16592102</v>
      </c>
    </row>
    <row r="124" spans="1:9" x14ac:dyDescent="0.25">
      <c r="A124" s="68">
        <v>122</v>
      </c>
      <c r="B124" s="93" t="s">
        <v>131</v>
      </c>
      <c r="C124" s="129" t="s">
        <v>591</v>
      </c>
      <c r="D124" s="130" t="s">
        <v>592</v>
      </c>
      <c r="E124" s="118" t="s">
        <v>593</v>
      </c>
      <c r="F124" s="119" t="s">
        <v>415</v>
      </c>
      <c r="G124" s="114" t="s">
        <v>148</v>
      </c>
      <c r="H124" s="126" t="s">
        <v>167</v>
      </c>
      <c r="I124" s="121">
        <v>4903965</v>
      </c>
    </row>
    <row r="125" spans="1:9" x14ac:dyDescent="0.25">
      <c r="A125" s="68">
        <v>123</v>
      </c>
      <c r="B125" s="93" t="s">
        <v>131</v>
      </c>
      <c r="C125" s="127" t="s">
        <v>594</v>
      </c>
      <c r="D125" s="128" t="s">
        <v>595</v>
      </c>
      <c r="E125" s="118" t="s">
        <v>596</v>
      </c>
      <c r="F125" s="119" t="s">
        <v>597</v>
      </c>
      <c r="G125" s="114" t="s">
        <v>120</v>
      </c>
      <c r="H125" s="126" t="s">
        <v>167</v>
      </c>
      <c r="I125" s="121">
        <v>4281631</v>
      </c>
    </row>
    <row r="126" spans="1:9" x14ac:dyDescent="0.25">
      <c r="A126" s="68">
        <v>124</v>
      </c>
      <c r="B126" s="93" t="s">
        <v>136</v>
      </c>
      <c r="C126" s="131" t="s">
        <v>598</v>
      </c>
      <c r="D126" s="122" t="s">
        <v>599</v>
      </c>
      <c r="E126" s="126" t="s">
        <v>600</v>
      </c>
      <c r="F126" s="132" t="s">
        <v>601</v>
      </c>
      <c r="G126" s="133" t="s">
        <v>226</v>
      </c>
      <c r="H126" s="134" t="s">
        <v>167</v>
      </c>
      <c r="I126" s="121">
        <v>14204312</v>
      </c>
    </row>
    <row r="127" spans="1:9" x14ac:dyDescent="0.25">
      <c r="A127" s="68">
        <v>125</v>
      </c>
      <c r="B127" s="93" t="s">
        <v>116</v>
      </c>
      <c r="C127" s="131" t="s">
        <v>602</v>
      </c>
      <c r="D127" s="122" t="s">
        <v>603</v>
      </c>
      <c r="E127" s="126" t="s">
        <v>602</v>
      </c>
      <c r="F127" s="132" t="s">
        <v>152</v>
      </c>
      <c r="G127" s="133" t="s">
        <v>125</v>
      </c>
      <c r="H127" s="134" t="s">
        <v>130</v>
      </c>
      <c r="I127" s="121">
        <v>16200000</v>
      </c>
    </row>
    <row r="128" spans="1:9" x14ac:dyDescent="0.25">
      <c r="A128" s="68">
        <v>126</v>
      </c>
      <c r="B128" s="93" t="s">
        <v>136</v>
      </c>
      <c r="C128" s="131" t="s">
        <v>604</v>
      </c>
      <c r="D128" s="122" t="s">
        <v>605</v>
      </c>
      <c r="E128" s="126" t="s">
        <v>606</v>
      </c>
      <c r="F128" s="132" t="s">
        <v>607</v>
      </c>
      <c r="G128" s="133" t="s">
        <v>125</v>
      </c>
      <c r="H128" s="134" t="s">
        <v>426</v>
      </c>
      <c r="I128" s="121">
        <v>29099877</v>
      </c>
    </row>
    <row r="129" spans="1:9" x14ac:dyDescent="0.25">
      <c r="A129" s="68">
        <v>127</v>
      </c>
      <c r="B129" s="93" t="s">
        <v>608</v>
      </c>
      <c r="C129" s="131" t="s">
        <v>609</v>
      </c>
      <c r="D129" s="122" t="s">
        <v>610</v>
      </c>
      <c r="E129" s="126" t="s">
        <v>611</v>
      </c>
      <c r="F129" s="132" t="s">
        <v>612</v>
      </c>
      <c r="G129" s="133" t="s">
        <v>351</v>
      </c>
      <c r="H129" s="134" t="s">
        <v>121</v>
      </c>
      <c r="I129" s="121">
        <v>5408550</v>
      </c>
    </row>
    <row r="130" spans="1:9" x14ac:dyDescent="0.25">
      <c r="A130" s="68">
        <v>128</v>
      </c>
      <c r="B130" s="93" t="s">
        <v>136</v>
      </c>
      <c r="C130" s="131" t="s">
        <v>613</v>
      </c>
      <c r="D130" s="122" t="s">
        <v>614</v>
      </c>
      <c r="E130" s="126" t="s">
        <v>615</v>
      </c>
      <c r="F130" s="132" t="s">
        <v>616</v>
      </c>
      <c r="G130" s="133" t="s">
        <v>226</v>
      </c>
      <c r="H130" s="134" t="s">
        <v>337</v>
      </c>
      <c r="I130" s="121">
        <v>6342065</v>
      </c>
    </row>
    <row r="131" spans="1:9" ht="15.75" thickBot="1" x14ac:dyDescent="0.3">
      <c r="A131" s="68">
        <v>129</v>
      </c>
      <c r="B131" s="135" t="s">
        <v>136</v>
      </c>
      <c r="C131" s="136" t="s">
        <v>617</v>
      </c>
      <c r="D131" s="137" t="s">
        <v>362</v>
      </c>
      <c r="E131" s="138" t="s">
        <v>618</v>
      </c>
      <c r="F131" s="139" t="s">
        <v>619</v>
      </c>
      <c r="G131" s="140" t="s">
        <v>171</v>
      </c>
      <c r="H131" s="141" t="s">
        <v>337</v>
      </c>
      <c r="I131" s="142">
        <v>11195450</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L159"/>
  <sheetViews>
    <sheetView workbookViewId="0">
      <selection activeCell="B1" sqref="B1"/>
    </sheetView>
  </sheetViews>
  <sheetFormatPr defaultColWidth="9.140625" defaultRowHeight="15" x14ac:dyDescent="0.25"/>
  <cols>
    <col min="1" max="2" width="9.140625" style="62"/>
    <col min="3" max="3" width="52.7109375" style="64" customWidth="1"/>
    <col min="4" max="4" width="22" style="62" bestFit="1" customWidth="1"/>
    <col min="5" max="5" width="27.28515625" style="62" customWidth="1"/>
    <col min="6" max="6" width="11.28515625" style="62" bestFit="1" customWidth="1"/>
    <col min="7" max="7" width="14.5703125" style="62" bestFit="1" customWidth="1"/>
    <col min="8" max="8" width="36.28515625" style="62" bestFit="1" customWidth="1"/>
    <col min="9" max="9" width="18.28515625" style="62" customWidth="1"/>
    <col min="10" max="16384" width="9.140625" style="62"/>
  </cols>
  <sheetData>
    <row r="1" spans="1:9" ht="19.5" thickBot="1" x14ac:dyDescent="0.35">
      <c r="B1" s="63" t="s">
        <v>624</v>
      </c>
    </row>
    <row r="2" spans="1:9" ht="36" customHeight="1" thickBot="1" x14ac:dyDescent="0.3">
      <c r="B2" s="65" t="s">
        <v>108</v>
      </c>
      <c r="C2" s="66" t="s">
        <v>109</v>
      </c>
      <c r="D2" s="66" t="s">
        <v>110</v>
      </c>
      <c r="E2" s="66" t="s">
        <v>111</v>
      </c>
      <c r="F2" s="66" t="s">
        <v>112</v>
      </c>
      <c r="G2" s="66" t="s">
        <v>113</v>
      </c>
      <c r="H2" s="66" t="s">
        <v>114</v>
      </c>
      <c r="I2" s="67" t="s">
        <v>115</v>
      </c>
    </row>
    <row r="3" spans="1:9" ht="15.75" thickBot="1" x14ac:dyDescent="0.3">
      <c r="B3" s="144"/>
      <c r="C3" s="145"/>
      <c r="D3" s="146"/>
      <c r="E3" s="146"/>
      <c r="F3" s="146"/>
      <c r="G3" s="146"/>
      <c r="H3" s="146"/>
      <c r="I3" s="146"/>
    </row>
    <row r="4" spans="1:9" s="68" customFormat="1" ht="12.75" x14ac:dyDescent="0.2">
      <c r="A4" s="68">
        <v>1</v>
      </c>
      <c r="B4" s="147" t="s">
        <v>116</v>
      </c>
      <c r="C4" s="148" t="s">
        <v>117</v>
      </c>
      <c r="D4" s="71" t="s">
        <v>118</v>
      </c>
      <c r="E4" s="71" t="s">
        <v>119</v>
      </c>
      <c r="F4" s="72">
        <v>72546441</v>
      </c>
      <c r="G4" s="71" t="s">
        <v>120</v>
      </c>
      <c r="H4" s="71" t="s">
        <v>121</v>
      </c>
      <c r="I4" s="73">
        <v>3023005</v>
      </c>
    </row>
    <row r="5" spans="1:9" s="68" customFormat="1" ht="12.75" x14ac:dyDescent="0.2">
      <c r="A5" s="68">
        <v>2</v>
      </c>
      <c r="B5" s="147" t="s">
        <v>116</v>
      </c>
      <c r="C5" s="149" t="s">
        <v>122</v>
      </c>
      <c r="D5" s="76" t="s">
        <v>123</v>
      </c>
      <c r="E5" s="76" t="s">
        <v>124</v>
      </c>
      <c r="F5" s="77">
        <v>75024233</v>
      </c>
      <c r="G5" s="76" t="s">
        <v>125</v>
      </c>
      <c r="H5" s="76" t="s">
        <v>126</v>
      </c>
      <c r="I5" s="78">
        <v>9501376</v>
      </c>
    </row>
    <row r="6" spans="1:9" s="68" customFormat="1" ht="12.75" x14ac:dyDescent="0.2">
      <c r="A6" s="68">
        <v>3</v>
      </c>
      <c r="B6" s="147" t="s">
        <v>116</v>
      </c>
      <c r="C6" s="149" t="s">
        <v>127</v>
      </c>
      <c r="D6" s="76" t="s">
        <v>128</v>
      </c>
      <c r="E6" s="76" t="s">
        <v>129</v>
      </c>
      <c r="F6" s="77">
        <v>70988111</v>
      </c>
      <c r="G6" s="76" t="s">
        <v>120</v>
      </c>
      <c r="H6" s="76" t="s">
        <v>130</v>
      </c>
      <c r="I6" s="78">
        <v>7275330</v>
      </c>
    </row>
    <row r="7" spans="1:9" s="68" customFormat="1" ht="12.75" x14ac:dyDescent="0.2">
      <c r="A7" s="68">
        <v>4</v>
      </c>
      <c r="B7" s="147" t="s">
        <v>131</v>
      </c>
      <c r="C7" s="149" t="s">
        <v>132</v>
      </c>
      <c r="D7" s="76" t="s">
        <v>133</v>
      </c>
      <c r="E7" s="76" t="s">
        <v>134</v>
      </c>
      <c r="F7" s="77">
        <v>75023211</v>
      </c>
      <c r="G7" s="76" t="s">
        <v>125</v>
      </c>
      <c r="H7" s="76" t="s">
        <v>135</v>
      </c>
      <c r="I7" s="79">
        <v>6820000</v>
      </c>
    </row>
    <row r="8" spans="1:9" s="68" customFormat="1" ht="12.75" x14ac:dyDescent="0.2">
      <c r="A8" s="68">
        <v>5</v>
      </c>
      <c r="B8" s="147" t="s">
        <v>136</v>
      </c>
      <c r="C8" s="149" t="s">
        <v>137</v>
      </c>
      <c r="D8" s="76" t="s">
        <v>138</v>
      </c>
      <c r="E8" s="76" t="s">
        <v>139</v>
      </c>
      <c r="F8" s="77">
        <v>70986045</v>
      </c>
      <c r="G8" s="76" t="s">
        <v>140</v>
      </c>
      <c r="H8" s="76" t="s">
        <v>121</v>
      </c>
      <c r="I8" s="78">
        <v>14935621</v>
      </c>
    </row>
    <row r="9" spans="1:9" s="68" customFormat="1" ht="12.75" x14ac:dyDescent="0.2">
      <c r="A9" s="68">
        <v>6</v>
      </c>
      <c r="B9" s="147" t="s">
        <v>116</v>
      </c>
      <c r="C9" s="149" t="s">
        <v>141</v>
      </c>
      <c r="D9" s="76" t="s">
        <v>142</v>
      </c>
      <c r="E9" s="76" t="s">
        <v>143</v>
      </c>
      <c r="F9" s="77" t="s">
        <v>144</v>
      </c>
      <c r="G9" s="76" t="s">
        <v>120</v>
      </c>
      <c r="H9" s="76" t="s">
        <v>130</v>
      </c>
      <c r="I9" s="78">
        <v>3423786</v>
      </c>
    </row>
    <row r="10" spans="1:9" s="68" customFormat="1" ht="12.75" x14ac:dyDescent="0.2">
      <c r="A10" s="68">
        <v>7</v>
      </c>
      <c r="B10" s="147" t="s">
        <v>131</v>
      </c>
      <c r="C10" s="149" t="s">
        <v>145</v>
      </c>
      <c r="D10" s="76" t="s">
        <v>146</v>
      </c>
      <c r="E10" s="76" t="s">
        <v>147</v>
      </c>
      <c r="F10" s="77">
        <v>71008161</v>
      </c>
      <c r="G10" s="76" t="s">
        <v>148</v>
      </c>
      <c r="H10" s="76" t="s">
        <v>126</v>
      </c>
      <c r="I10" s="78">
        <v>7521755</v>
      </c>
    </row>
    <row r="11" spans="1:9" s="68" customFormat="1" ht="12.75" x14ac:dyDescent="0.2">
      <c r="A11" s="68">
        <v>8</v>
      </c>
      <c r="B11" s="147" t="s">
        <v>116</v>
      </c>
      <c r="C11" s="149" t="s">
        <v>149</v>
      </c>
      <c r="D11" s="76" t="s">
        <v>150</v>
      </c>
      <c r="E11" s="76" t="s">
        <v>151</v>
      </c>
      <c r="F11" s="77" t="s">
        <v>152</v>
      </c>
      <c r="G11" s="76" t="s">
        <v>125</v>
      </c>
      <c r="H11" s="76" t="s">
        <v>130</v>
      </c>
      <c r="I11" s="79">
        <v>9916252</v>
      </c>
    </row>
    <row r="12" spans="1:9" s="68" customFormat="1" ht="12.75" x14ac:dyDescent="0.2">
      <c r="A12" s="68">
        <v>9</v>
      </c>
      <c r="B12" s="147" t="s">
        <v>131</v>
      </c>
      <c r="C12" s="149" t="s">
        <v>153</v>
      </c>
      <c r="D12" s="76" t="s">
        <v>154</v>
      </c>
      <c r="E12" s="76" t="s">
        <v>155</v>
      </c>
      <c r="F12" s="77">
        <v>70852022</v>
      </c>
      <c r="G12" s="76" t="s">
        <v>125</v>
      </c>
      <c r="H12" s="76" t="s">
        <v>126</v>
      </c>
      <c r="I12" s="79">
        <v>5099638</v>
      </c>
    </row>
    <row r="13" spans="1:9" s="68" customFormat="1" ht="12.75" x14ac:dyDescent="0.2">
      <c r="A13" s="68">
        <v>10</v>
      </c>
      <c r="B13" s="147" t="s">
        <v>116</v>
      </c>
      <c r="C13" s="149" t="s">
        <v>156</v>
      </c>
      <c r="D13" s="76" t="s">
        <v>157</v>
      </c>
      <c r="E13" s="76" t="s">
        <v>158</v>
      </c>
      <c r="F13" s="77">
        <v>240508</v>
      </c>
      <c r="G13" s="76" t="s">
        <v>120</v>
      </c>
      <c r="H13" s="76" t="s">
        <v>130</v>
      </c>
      <c r="I13" s="79">
        <v>11069524</v>
      </c>
    </row>
    <row r="14" spans="1:9" s="68" customFormat="1" ht="12.75" x14ac:dyDescent="0.2">
      <c r="A14" s="68">
        <v>11</v>
      </c>
      <c r="B14" s="147" t="s">
        <v>116</v>
      </c>
      <c r="C14" s="149" t="s">
        <v>159</v>
      </c>
      <c r="D14" s="76" t="s">
        <v>160</v>
      </c>
      <c r="E14" s="76" t="s">
        <v>161</v>
      </c>
      <c r="F14" s="77">
        <v>70941912</v>
      </c>
      <c r="G14" s="76" t="s">
        <v>162</v>
      </c>
      <c r="H14" s="76" t="s">
        <v>163</v>
      </c>
      <c r="I14" s="79">
        <v>5386120</v>
      </c>
    </row>
    <row r="15" spans="1:9" s="68" customFormat="1" ht="12.75" x14ac:dyDescent="0.2">
      <c r="A15" s="68">
        <v>12</v>
      </c>
      <c r="B15" s="147" t="s">
        <v>116</v>
      </c>
      <c r="C15" s="149" t="s">
        <v>164</v>
      </c>
      <c r="D15" s="76" t="s">
        <v>165</v>
      </c>
      <c r="E15" s="76" t="s">
        <v>166</v>
      </c>
      <c r="F15" s="77">
        <v>75034239</v>
      </c>
      <c r="G15" s="76" t="s">
        <v>120</v>
      </c>
      <c r="H15" s="76" t="s">
        <v>167</v>
      </c>
      <c r="I15" s="78">
        <v>2343681.44</v>
      </c>
    </row>
    <row r="16" spans="1:9" s="68" customFormat="1" ht="12.75" x14ac:dyDescent="0.2">
      <c r="A16" s="68">
        <v>13</v>
      </c>
      <c r="B16" s="147" t="s">
        <v>136</v>
      </c>
      <c r="C16" s="149" t="s">
        <v>168</v>
      </c>
      <c r="D16" s="76" t="s">
        <v>169</v>
      </c>
      <c r="E16" s="76" t="s">
        <v>170</v>
      </c>
      <c r="F16" s="77">
        <v>70945951</v>
      </c>
      <c r="G16" s="76" t="s">
        <v>171</v>
      </c>
      <c r="H16" s="76" t="s">
        <v>172</v>
      </c>
      <c r="I16" s="79">
        <v>11920000</v>
      </c>
    </row>
    <row r="17" spans="1:9" s="68" customFormat="1" ht="12.75" x14ac:dyDescent="0.2">
      <c r="A17" s="68">
        <v>14</v>
      </c>
      <c r="B17" s="147" t="s">
        <v>131</v>
      </c>
      <c r="C17" s="149" t="s">
        <v>173</v>
      </c>
      <c r="D17" s="76" t="s">
        <v>174</v>
      </c>
      <c r="E17" s="76" t="s">
        <v>175</v>
      </c>
      <c r="F17" s="77" t="s">
        <v>176</v>
      </c>
      <c r="G17" s="76" t="s">
        <v>120</v>
      </c>
      <c r="H17" s="76" t="s">
        <v>177</v>
      </c>
      <c r="I17" s="78">
        <v>2591319.8199999998</v>
      </c>
    </row>
    <row r="18" spans="1:9" s="68" customFormat="1" ht="12.75" x14ac:dyDescent="0.2">
      <c r="A18" s="68">
        <v>15</v>
      </c>
      <c r="B18" s="147" t="s">
        <v>116</v>
      </c>
      <c r="C18" s="149" t="s">
        <v>178</v>
      </c>
      <c r="D18" s="76" t="s">
        <v>179</v>
      </c>
      <c r="E18" s="76" t="s">
        <v>180</v>
      </c>
      <c r="F18" s="77">
        <v>71001727</v>
      </c>
      <c r="G18" s="76" t="s">
        <v>125</v>
      </c>
      <c r="H18" s="76" t="s">
        <v>121</v>
      </c>
      <c r="I18" s="78">
        <v>2734347</v>
      </c>
    </row>
    <row r="19" spans="1:9" s="68" customFormat="1" ht="12.75" x14ac:dyDescent="0.2">
      <c r="A19" s="68">
        <v>16</v>
      </c>
      <c r="B19" s="147" t="s">
        <v>116</v>
      </c>
      <c r="C19" s="149" t="s">
        <v>181</v>
      </c>
      <c r="D19" s="76" t="s">
        <v>182</v>
      </c>
      <c r="E19" s="76" t="s">
        <v>183</v>
      </c>
      <c r="F19" s="77">
        <v>70640246</v>
      </c>
      <c r="G19" s="76" t="s">
        <v>171</v>
      </c>
      <c r="H19" s="76" t="s">
        <v>126</v>
      </c>
      <c r="I19" s="79">
        <v>6000930</v>
      </c>
    </row>
    <row r="20" spans="1:9" s="68" customFormat="1" ht="12.75" x14ac:dyDescent="0.2">
      <c r="A20" s="68">
        <v>17</v>
      </c>
      <c r="B20" s="147" t="s">
        <v>116</v>
      </c>
      <c r="C20" s="149" t="s">
        <v>184</v>
      </c>
      <c r="D20" s="76" t="s">
        <v>185</v>
      </c>
      <c r="E20" s="76" t="s">
        <v>186</v>
      </c>
      <c r="F20" s="77">
        <v>71008942</v>
      </c>
      <c r="G20" s="76" t="s">
        <v>187</v>
      </c>
      <c r="H20" s="76" t="s">
        <v>130</v>
      </c>
      <c r="I20" s="79">
        <v>15000000</v>
      </c>
    </row>
    <row r="21" spans="1:9" s="68" customFormat="1" ht="12.75" x14ac:dyDescent="0.2">
      <c r="A21" s="68">
        <v>18</v>
      </c>
      <c r="B21" s="147" t="s">
        <v>131</v>
      </c>
      <c r="C21" s="149" t="s">
        <v>188</v>
      </c>
      <c r="D21" s="76" t="s">
        <v>189</v>
      </c>
      <c r="E21" s="76" t="s">
        <v>190</v>
      </c>
      <c r="F21" s="77">
        <v>70918805</v>
      </c>
      <c r="G21" s="76" t="s">
        <v>191</v>
      </c>
      <c r="H21" s="76" t="s">
        <v>135</v>
      </c>
      <c r="I21" s="78">
        <v>15000000</v>
      </c>
    </row>
    <row r="22" spans="1:9" s="68" customFormat="1" ht="12.75" x14ac:dyDescent="0.2">
      <c r="A22" s="68">
        <v>19</v>
      </c>
      <c r="B22" s="147" t="s">
        <v>116</v>
      </c>
      <c r="C22" s="149" t="s">
        <v>192</v>
      </c>
      <c r="D22" s="76" t="s">
        <v>193</v>
      </c>
      <c r="E22" s="76" t="s">
        <v>194</v>
      </c>
      <c r="F22" s="77">
        <v>70973911</v>
      </c>
      <c r="G22" s="76" t="s">
        <v>171</v>
      </c>
      <c r="H22" s="76" t="s">
        <v>195</v>
      </c>
      <c r="I22" s="79">
        <v>13588307</v>
      </c>
    </row>
    <row r="23" spans="1:9" s="68" customFormat="1" ht="12.75" x14ac:dyDescent="0.2">
      <c r="A23" s="68">
        <v>20</v>
      </c>
      <c r="B23" s="147" t="s">
        <v>116</v>
      </c>
      <c r="C23" s="149" t="s">
        <v>196</v>
      </c>
      <c r="D23" s="76" t="s">
        <v>197</v>
      </c>
      <c r="E23" s="76" t="s">
        <v>198</v>
      </c>
      <c r="F23" s="77">
        <v>70996857</v>
      </c>
      <c r="G23" s="76" t="s">
        <v>125</v>
      </c>
      <c r="H23" s="76" t="s">
        <v>199</v>
      </c>
      <c r="I23" s="78">
        <v>2714900</v>
      </c>
    </row>
    <row r="24" spans="1:9" s="68" customFormat="1" ht="12.75" x14ac:dyDescent="0.2">
      <c r="A24" s="68">
        <v>21</v>
      </c>
      <c r="B24" s="147" t="s">
        <v>116</v>
      </c>
      <c r="C24" s="149" t="s">
        <v>200</v>
      </c>
      <c r="D24" s="76" t="s">
        <v>201</v>
      </c>
      <c r="E24" s="76" t="s">
        <v>202</v>
      </c>
      <c r="F24" s="77">
        <v>234842</v>
      </c>
      <c r="G24" s="76" t="s">
        <v>120</v>
      </c>
      <c r="H24" s="76" t="s">
        <v>130</v>
      </c>
      <c r="I24" s="78">
        <v>4296750</v>
      </c>
    </row>
    <row r="25" spans="1:9" s="68" customFormat="1" ht="12.75" x14ac:dyDescent="0.2">
      <c r="A25" s="68">
        <v>22</v>
      </c>
      <c r="B25" s="147" t="s">
        <v>116</v>
      </c>
      <c r="C25" s="149" t="s">
        <v>203</v>
      </c>
      <c r="D25" s="76" t="s">
        <v>204</v>
      </c>
      <c r="E25" s="76" t="s">
        <v>205</v>
      </c>
      <c r="F25" s="77">
        <v>71007334</v>
      </c>
      <c r="G25" s="76" t="s">
        <v>120</v>
      </c>
      <c r="H25" s="76" t="s">
        <v>206</v>
      </c>
      <c r="I25" s="79">
        <v>1519086</v>
      </c>
    </row>
    <row r="26" spans="1:9" s="68" customFormat="1" ht="12.75" x14ac:dyDescent="0.2">
      <c r="A26" s="68">
        <v>23</v>
      </c>
      <c r="B26" s="147" t="s">
        <v>131</v>
      </c>
      <c r="C26" s="149" t="s">
        <v>207</v>
      </c>
      <c r="D26" s="76" t="s">
        <v>208</v>
      </c>
      <c r="E26" s="76" t="s">
        <v>209</v>
      </c>
      <c r="F26" s="77">
        <v>70983259</v>
      </c>
      <c r="G26" s="76" t="s">
        <v>140</v>
      </c>
      <c r="H26" s="76" t="s">
        <v>210</v>
      </c>
      <c r="I26" s="79">
        <v>10621581</v>
      </c>
    </row>
    <row r="27" spans="1:9" s="68" customFormat="1" ht="12.75" x14ac:dyDescent="0.2">
      <c r="A27" s="68">
        <v>24</v>
      </c>
      <c r="B27" s="147" t="s">
        <v>136</v>
      </c>
      <c r="C27" s="149" t="s">
        <v>211</v>
      </c>
      <c r="D27" s="76" t="s">
        <v>212</v>
      </c>
      <c r="E27" s="76" t="s">
        <v>213</v>
      </c>
      <c r="F27" s="77">
        <v>70991073</v>
      </c>
      <c r="G27" s="76" t="s">
        <v>120</v>
      </c>
      <c r="H27" s="76" t="s">
        <v>214</v>
      </c>
      <c r="I27" s="79">
        <v>15000000</v>
      </c>
    </row>
    <row r="28" spans="1:9" s="68" customFormat="1" ht="12.75" x14ac:dyDescent="0.2">
      <c r="A28" s="68">
        <v>25</v>
      </c>
      <c r="B28" s="147" t="s">
        <v>116</v>
      </c>
      <c r="C28" s="149" t="s">
        <v>215</v>
      </c>
      <c r="D28" s="76" t="s">
        <v>216</v>
      </c>
      <c r="E28" s="76" t="s">
        <v>217</v>
      </c>
      <c r="F28" s="77">
        <v>72548223</v>
      </c>
      <c r="G28" s="76" t="s">
        <v>191</v>
      </c>
      <c r="H28" s="76" t="s">
        <v>218</v>
      </c>
      <c r="I28" s="79">
        <v>15000000</v>
      </c>
    </row>
    <row r="29" spans="1:9" s="68" customFormat="1" ht="12.75" x14ac:dyDescent="0.2">
      <c r="A29" s="68">
        <v>26</v>
      </c>
      <c r="B29" s="147" t="s">
        <v>116</v>
      </c>
      <c r="C29" s="149" t="s">
        <v>219</v>
      </c>
      <c r="D29" s="76" t="s">
        <v>220</v>
      </c>
      <c r="E29" s="76" t="s">
        <v>221</v>
      </c>
      <c r="F29" s="77">
        <v>75079844</v>
      </c>
      <c r="G29" s="76" t="s">
        <v>125</v>
      </c>
      <c r="H29" s="76" t="s">
        <v>121</v>
      </c>
      <c r="I29" s="79">
        <v>8832266</v>
      </c>
    </row>
    <row r="30" spans="1:9" s="68" customFormat="1" ht="12.75" x14ac:dyDescent="0.2">
      <c r="A30" s="68">
        <v>27</v>
      </c>
      <c r="B30" s="147" t="s">
        <v>116</v>
      </c>
      <c r="C30" s="149" t="s">
        <v>222</v>
      </c>
      <c r="D30" s="76" t="s">
        <v>223</v>
      </c>
      <c r="E30" s="76" t="s">
        <v>224</v>
      </c>
      <c r="F30" s="80" t="s">
        <v>225</v>
      </c>
      <c r="G30" s="76" t="s">
        <v>226</v>
      </c>
      <c r="H30" s="76" t="s">
        <v>167</v>
      </c>
      <c r="I30" s="78">
        <v>2980319</v>
      </c>
    </row>
    <row r="31" spans="1:9" s="68" customFormat="1" ht="12.75" x14ac:dyDescent="0.2">
      <c r="A31" s="68">
        <v>28</v>
      </c>
      <c r="B31" s="147" t="s">
        <v>116</v>
      </c>
      <c r="C31" s="149" t="s">
        <v>227</v>
      </c>
      <c r="D31" s="76" t="s">
        <v>228</v>
      </c>
      <c r="E31" s="76" t="s">
        <v>229</v>
      </c>
      <c r="F31" s="77">
        <v>75006014</v>
      </c>
      <c r="G31" s="76" t="s">
        <v>230</v>
      </c>
      <c r="H31" s="76" t="s">
        <v>121</v>
      </c>
      <c r="I31" s="79">
        <v>5261010</v>
      </c>
    </row>
    <row r="32" spans="1:9" s="68" customFormat="1" ht="12.75" x14ac:dyDescent="0.2">
      <c r="A32" s="68">
        <v>29</v>
      </c>
      <c r="B32" s="147" t="s">
        <v>116</v>
      </c>
      <c r="C32" s="149" t="s">
        <v>231</v>
      </c>
      <c r="D32" s="76" t="s">
        <v>232</v>
      </c>
      <c r="E32" s="76" t="s">
        <v>233</v>
      </c>
      <c r="F32" s="77">
        <v>71294716</v>
      </c>
      <c r="G32" s="76" t="s">
        <v>120</v>
      </c>
      <c r="H32" s="76" t="s">
        <v>130</v>
      </c>
      <c r="I32" s="78">
        <v>6974774</v>
      </c>
    </row>
    <row r="33" spans="1:9" s="68" customFormat="1" ht="12.75" x14ac:dyDescent="0.2">
      <c r="A33" s="68">
        <v>30</v>
      </c>
      <c r="B33" s="147" t="s">
        <v>116</v>
      </c>
      <c r="C33" s="149" t="s">
        <v>234</v>
      </c>
      <c r="D33" s="76" t="s">
        <v>235</v>
      </c>
      <c r="E33" s="76" t="s">
        <v>236</v>
      </c>
      <c r="F33" s="77">
        <v>70992401</v>
      </c>
      <c r="G33" s="76" t="s">
        <v>120</v>
      </c>
      <c r="H33" s="76" t="s">
        <v>121</v>
      </c>
      <c r="I33" s="78">
        <v>5330819</v>
      </c>
    </row>
    <row r="34" spans="1:9" s="68" customFormat="1" ht="12.75" x14ac:dyDescent="0.2">
      <c r="A34" s="68">
        <v>31</v>
      </c>
      <c r="B34" s="147" t="s">
        <v>116</v>
      </c>
      <c r="C34" s="149" t="s">
        <v>237</v>
      </c>
      <c r="D34" s="76" t="s">
        <v>238</v>
      </c>
      <c r="E34" s="76" t="s">
        <v>239</v>
      </c>
      <c r="F34" s="77">
        <v>70989559</v>
      </c>
      <c r="G34" s="76" t="s">
        <v>120</v>
      </c>
      <c r="H34" s="76" t="s">
        <v>240</v>
      </c>
      <c r="I34" s="79">
        <v>13124765</v>
      </c>
    </row>
    <row r="35" spans="1:9" s="68" customFormat="1" ht="12.75" x14ac:dyDescent="0.2">
      <c r="A35" s="68">
        <v>32</v>
      </c>
      <c r="B35" s="147" t="s">
        <v>116</v>
      </c>
      <c r="C35" s="149" t="s">
        <v>241</v>
      </c>
      <c r="D35" s="76" t="s">
        <v>242</v>
      </c>
      <c r="E35" s="76" t="s">
        <v>243</v>
      </c>
      <c r="F35" s="77">
        <v>70991634</v>
      </c>
      <c r="G35" s="76" t="s">
        <v>120</v>
      </c>
      <c r="H35" s="76" t="s">
        <v>167</v>
      </c>
      <c r="I35" s="79">
        <v>2038131</v>
      </c>
    </row>
    <row r="36" spans="1:9" s="68" customFormat="1" ht="12.75" x14ac:dyDescent="0.2">
      <c r="A36" s="68">
        <v>33</v>
      </c>
      <c r="B36" s="147" t="s">
        <v>116</v>
      </c>
      <c r="C36" s="149" t="s">
        <v>244</v>
      </c>
      <c r="D36" s="76" t="s">
        <v>245</v>
      </c>
      <c r="E36" s="76" t="s">
        <v>246</v>
      </c>
      <c r="F36" s="77">
        <v>63831520</v>
      </c>
      <c r="G36" s="76" t="s">
        <v>191</v>
      </c>
      <c r="H36" s="76" t="s">
        <v>247</v>
      </c>
      <c r="I36" s="78">
        <v>15000000</v>
      </c>
    </row>
    <row r="37" spans="1:9" s="68" customFormat="1" ht="12.75" x14ac:dyDescent="0.2">
      <c r="A37" s="68">
        <v>34</v>
      </c>
      <c r="B37" s="147" t="s">
        <v>131</v>
      </c>
      <c r="C37" s="149" t="s">
        <v>248</v>
      </c>
      <c r="D37" s="76" t="s">
        <v>249</v>
      </c>
      <c r="E37" s="76" t="s">
        <v>250</v>
      </c>
      <c r="F37" s="77" t="s">
        <v>251</v>
      </c>
      <c r="G37" s="76" t="s">
        <v>191</v>
      </c>
      <c r="H37" s="76" t="s">
        <v>130</v>
      </c>
      <c r="I37" s="78">
        <v>15000000</v>
      </c>
    </row>
    <row r="38" spans="1:9" s="68" customFormat="1" ht="12.75" x14ac:dyDescent="0.2">
      <c r="A38" s="68">
        <v>35</v>
      </c>
      <c r="B38" s="147" t="s">
        <v>116</v>
      </c>
      <c r="C38" s="149" t="s">
        <v>252</v>
      </c>
      <c r="D38" s="76" t="s">
        <v>253</v>
      </c>
      <c r="E38" s="76" t="s">
        <v>254</v>
      </c>
      <c r="F38" s="77">
        <v>70999457</v>
      </c>
      <c r="G38" s="76" t="s">
        <v>171</v>
      </c>
      <c r="H38" s="76" t="s">
        <v>130</v>
      </c>
      <c r="I38" s="79">
        <v>23826067</v>
      </c>
    </row>
    <row r="39" spans="1:9" s="68" customFormat="1" ht="12.75" x14ac:dyDescent="0.2">
      <c r="A39" s="68">
        <v>36</v>
      </c>
      <c r="B39" s="147" t="s">
        <v>116</v>
      </c>
      <c r="C39" s="149" t="s">
        <v>255</v>
      </c>
      <c r="D39" s="76" t="s">
        <v>256</v>
      </c>
      <c r="E39" s="76" t="s">
        <v>257</v>
      </c>
      <c r="F39" s="77">
        <v>70993751</v>
      </c>
      <c r="G39" s="76" t="s">
        <v>125</v>
      </c>
      <c r="H39" s="76" t="s">
        <v>258</v>
      </c>
      <c r="I39" s="79">
        <v>3650000</v>
      </c>
    </row>
    <row r="40" spans="1:9" s="68" customFormat="1" ht="12.75" x14ac:dyDescent="0.2">
      <c r="A40" s="68">
        <v>37</v>
      </c>
      <c r="B40" s="147" t="s">
        <v>116</v>
      </c>
      <c r="C40" s="149" t="s">
        <v>259</v>
      </c>
      <c r="D40" s="76" t="s">
        <v>260</v>
      </c>
      <c r="E40" s="76" t="s">
        <v>261</v>
      </c>
      <c r="F40" s="77">
        <v>75022486</v>
      </c>
      <c r="G40" s="76" t="s">
        <v>148</v>
      </c>
      <c r="H40" s="76" t="s">
        <v>121</v>
      </c>
      <c r="I40" s="79">
        <v>2622030</v>
      </c>
    </row>
    <row r="41" spans="1:9" s="68" customFormat="1" ht="12.75" x14ac:dyDescent="0.2">
      <c r="A41" s="68">
        <v>38</v>
      </c>
      <c r="B41" s="147" t="s">
        <v>116</v>
      </c>
      <c r="C41" s="149" t="s">
        <v>262</v>
      </c>
      <c r="D41" s="76" t="s">
        <v>263</v>
      </c>
      <c r="E41" s="76" t="s">
        <v>264</v>
      </c>
      <c r="F41" s="77">
        <v>72562617</v>
      </c>
      <c r="G41" s="76" t="s">
        <v>120</v>
      </c>
      <c r="H41" s="76" t="s">
        <v>240</v>
      </c>
      <c r="I41" s="79">
        <v>7083900</v>
      </c>
    </row>
    <row r="42" spans="1:9" s="68" customFormat="1" ht="12.75" x14ac:dyDescent="0.2">
      <c r="A42" s="68">
        <v>39</v>
      </c>
      <c r="B42" s="147" t="s">
        <v>116</v>
      </c>
      <c r="C42" s="149" t="s">
        <v>265</v>
      </c>
      <c r="D42" s="76" t="s">
        <v>266</v>
      </c>
      <c r="E42" s="76" t="s">
        <v>267</v>
      </c>
      <c r="F42" s="77">
        <v>75021439</v>
      </c>
      <c r="G42" s="76" t="s">
        <v>226</v>
      </c>
      <c r="H42" s="76" t="s">
        <v>268</v>
      </c>
      <c r="I42" s="78">
        <v>7251060</v>
      </c>
    </row>
    <row r="43" spans="1:9" s="68" customFormat="1" ht="12.75" x14ac:dyDescent="0.2">
      <c r="A43" s="68">
        <v>40</v>
      </c>
      <c r="B43" s="147" t="s">
        <v>131</v>
      </c>
      <c r="C43" s="149" t="s">
        <v>269</v>
      </c>
      <c r="D43" s="76" t="s">
        <v>270</v>
      </c>
      <c r="E43" s="76" t="s">
        <v>271</v>
      </c>
      <c r="F43" s="77">
        <v>70996610</v>
      </c>
      <c r="G43" s="76" t="s">
        <v>120</v>
      </c>
      <c r="H43" s="76" t="s">
        <v>167</v>
      </c>
      <c r="I43" s="79">
        <v>7501250</v>
      </c>
    </row>
    <row r="44" spans="1:9" s="68" customFormat="1" ht="12.75" x14ac:dyDescent="0.2">
      <c r="A44" s="68">
        <v>41</v>
      </c>
      <c r="B44" s="147" t="s">
        <v>116</v>
      </c>
      <c r="C44" s="149" t="s">
        <v>272</v>
      </c>
      <c r="D44" s="76" t="s">
        <v>273</v>
      </c>
      <c r="E44" s="76" t="s">
        <v>274</v>
      </c>
      <c r="F44" s="77" t="s">
        <v>275</v>
      </c>
      <c r="G44" s="76" t="s">
        <v>125</v>
      </c>
      <c r="H44" s="76" t="s">
        <v>276</v>
      </c>
      <c r="I44" s="79">
        <v>14132757</v>
      </c>
    </row>
    <row r="45" spans="1:9" s="68" customFormat="1" ht="12.75" x14ac:dyDescent="0.2">
      <c r="A45" s="68">
        <v>42</v>
      </c>
      <c r="B45" s="147" t="s">
        <v>116</v>
      </c>
      <c r="C45" s="149" t="s">
        <v>277</v>
      </c>
      <c r="D45" s="76" t="s">
        <v>278</v>
      </c>
      <c r="E45" s="76" t="s">
        <v>277</v>
      </c>
      <c r="F45" s="77">
        <v>70997527</v>
      </c>
      <c r="G45" s="76" t="s">
        <v>120</v>
      </c>
      <c r="H45" s="76" t="s">
        <v>167</v>
      </c>
      <c r="I45" s="78">
        <v>4875090</v>
      </c>
    </row>
    <row r="46" spans="1:9" s="68" customFormat="1" ht="12.75" x14ac:dyDescent="0.2">
      <c r="A46" s="68">
        <v>43</v>
      </c>
      <c r="B46" s="147" t="s">
        <v>116</v>
      </c>
      <c r="C46" s="149" t="s">
        <v>279</v>
      </c>
      <c r="D46" s="76" t="s">
        <v>280</v>
      </c>
      <c r="E46" s="76" t="s">
        <v>281</v>
      </c>
      <c r="F46" s="77">
        <v>70947562</v>
      </c>
      <c r="G46" s="76" t="s">
        <v>191</v>
      </c>
      <c r="H46" s="76" t="s">
        <v>130</v>
      </c>
      <c r="I46" s="79">
        <v>4890000</v>
      </c>
    </row>
    <row r="47" spans="1:9" s="68" customFormat="1" ht="12.75" x14ac:dyDescent="0.2">
      <c r="A47" s="68">
        <v>44</v>
      </c>
      <c r="B47" s="147" t="s">
        <v>282</v>
      </c>
      <c r="C47" s="149" t="s">
        <v>283</v>
      </c>
      <c r="D47" s="76" t="s">
        <v>284</v>
      </c>
      <c r="E47" s="76" t="s">
        <v>285</v>
      </c>
      <c r="F47" s="77">
        <v>70989541</v>
      </c>
      <c r="G47" s="76" t="s">
        <v>120</v>
      </c>
      <c r="H47" s="76" t="s">
        <v>167</v>
      </c>
      <c r="I47" s="78">
        <v>2260000</v>
      </c>
    </row>
    <row r="48" spans="1:9" s="68" customFormat="1" ht="12.75" x14ac:dyDescent="0.2">
      <c r="A48" s="68">
        <v>45</v>
      </c>
      <c r="B48" s="147" t="s">
        <v>116</v>
      </c>
      <c r="C48" s="149" t="s">
        <v>286</v>
      </c>
      <c r="D48" s="76" t="s">
        <v>287</v>
      </c>
      <c r="E48" s="76" t="s">
        <v>288</v>
      </c>
      <c r="F48" s="77">
        <v>75000547</v>
      </c>
      <c r="G48" s="76" t="s">
        <v>162</v>
      </c>
      <c r="H48" s="76" t="s">
        <v>121</v>
      </c>
      <c r="I48" s="78">
        <v>2937352</v>
      </c>
    </row>
    <row r="49" spans="1:9" s="68" customFormat="1" ht="12.75" x14ac:dyDescent="0.2">
      <c r="A49" s="68">
        <v>46</v>
      </c>
      <c r="B49" s="147" t="s">
        <v>116</v>
      </c>
      <c r="C49" s="149" t="s">
        <v>289</v>
      </c>
      <c r="D49" s="76" t="s">
        <v>290</v>
      </c>
      <c r="E49" s="76" t="s">
        <v>291</v>
      </c>
      <c r="F49" s="77">
        <v>71007903</v>
      </c>
      <c r="G49" s="76" t="s">
        <v>292</v>
      </c>
      <c r="H49" s="76" t="s">
        <v>293</v>
      </c>
      <c r="I49" s="78">
        <v>2000000</v>
      </c>
    </row>
    <row r="50" spans="1:9" s="68" customFormat="1" ht="12.75" x14ac:dyDescent="0.2">
      <c r="A50" s="68">
        <v>47</v>
      </c>
      <c r="B50" s="147" t="s">
        <v>116</v>
      </c>
      <c r="C50" s="149" t="s">
        <v>294</v>
      </c>
      <c r="D50" s="76" t="s">
        <v>295</v>
      </c>
      <c r="E50" s="76" t="s">
        <v>296</v>
      </c>
      <c r="F50" s="77" t="s">
        <v>152</v>
      </c>
      <c r="G50" s="76" t="s">
        <v>120</v>
      </c>
      <c r="H50" s="76" t="s">
        <v>130</v>
      </c>
      <c r="I50" s="79">
        <v>5029774</v>
      </c>
    </row>
    <row r="51" spans="1:9" s="68" customFormat="1" ht="12.75" x14ac:dyDescent="0.2">
      <c r="A51" s="68">
        <v>48</v>
      </c>
      <c r="B51" s="147" t="s">
        <v>116</v>
      </c>
      <c r="C51" s="149" t="s">
        <v>297</v>
      </c>
      <c r="D51" s="76" t="s">
        <v>298</v>
      </c>
      <c r="E51" s="76" t="s">
        <v>299</v>
      </c>
      <c r="F51" s="77">
        <v>70982643</v>
      </c>
      <c r="G51" s="76" t="s">
        <v>300</v>
      </c>
      <c r="H51" s="76" t="s">
        <v>121</v>
      </c>
      <c r="I51" s="79">
        <v>5210503</v>
      </c>
    </row>
    <row r="52" spans="1:9" s="68" customFormat="1" ht="12.75" x14ac:dyDescent="0.2">
      <c r="A52" s="68">
        <v>49</v>
      </c>
      <c r="B52" s="147" t="s">
        <v>116</v>
      </c>
      <c r="C52" s="149" t="s">
        <v>301</v>
      </c>
      <c r="D52" s="76" t="s">
        <v>302</v>
      </c>
      <c r="E52" s="76" t="s">
        <v>303</v>
      </c>
      <c r="F52" s="77">
        <v>75021528</v>
      </c>
      <c r="G52" s="76" t="s">
        <v>125</v>
      </c>
      <c r="H52" s="76" t="s">
        <v>304</v>
      </c>
      <c r="I52" s="79">
        <v>5466330</v>
      </c>
    </row>
    <row r="53" spans="1:9" s="68" customFormat="1" ht="12.75" x14ac:dyDescent="0.2">
      <c r="A53" s="68">
        <v>50</v>
      </c>
      <c r="B53" s="147" t="s">
        <v>116</v>
      </c>
      <c r="C53" s="149" t="s">
        <v>305</v>
      </c>
      <c r="D53" s="76" t="s">
        <v>306</v>
      </c>
      <c r="E53" s="76" t="s">
        <v>307</v>
      </c>
      <c r="F53" s="77">
        <v>72069724</v>
      </c>
      <c r="G53" s="76" t="s">
        <v>120</v>
      </c>
      <c r="H53" s="76" t="s">
        <v>126</v>
      </c>
      <c r="I53" s="79">
        <v>1000000</v>
      </c>
    </row>
    <row r="54" spans="1:9" s="68" customFormat="1" ht="12.75" x14ac:dyDescent="0.2">
      <c r="A54" s="68">
        <v>51</v>
      </c>
      <c r="B54" s="147" t="s">
        <v>136</v>
      </c>
      <c r="C54" s="149" t="s">
        <v>308</v>
      </c>
      <c r="D54" s="76" t="s">
        <v>309</v>
      </c>
      <c r="E54" s="76" t="s">
        <v>310</v>
      </c>
      <c r="F54" s="77">
        <v>70882398</v>
      </c>
      <c r="G54" s="76" t="s">
        <v>140</v>
      </c>
      <c r="H54" s="76" t="s">
        <v>195</v>
      </c>
      <c r="I54" s="79">
        <v>9439819</v>
      </c>
    </row>
    <row r="55" spans="1:9" s="68" customFormat="1" ht="12.75" x14ac:dyDescent="0.2">
      <c r="A55" s="68">
        <v>52</v>
      </c>
      <c r="B55" s="147" t="s">
        <v>116</v>
      </c>
      <c r="C55" s="149" t="s">
        <v>311</v>
      </c>
      <c r="D55" s="76" t="s">
        <v>312</v>
      </c>
      <c r="E55" s="76" t="s">
        <v>313</v>
      </c>
      <c r="F55" s="77">
        <v>70499870</v>
      </c>
      <c r="G55" s="76" t="s">
        <v>125</v>
      </c>
      <c r="H55" s="76" t="s">
        <v>130</v>
      </c>
      <c r="I55" s="79">
        <v>4727763</v>
      </c>
    </row>
    <row r="56" spans="1:9" s="68" customFormat="1" ht="12.75" x14ac:dyDescent="0.2">
      <c r="A56" s="68">
        <v>53</v>
      </c>
      <c r="B56" s="147" t="s">
        <v>116</v>
      </c>
      <c r="C56" s="149" t="s">
        <v>314</v>
      </c>
      <c r="D56" s="76" t="s">
        <v>315</v>
      </c>
      <c r="E56" s="76" t="s">
        <v>316</v>
      </c>
      <c r="F56" s="77">
        <v>70983836</v>
      </c>
      <c r="G56" s="76" t="s">
        <v>317</v>
      </c>
      <c r="H56" s="76" t="s">
        <v>167</v>
      </c>
      <c r="I56" s="79">
        <v>2180000</v>
      </c>
    </row>
    <row r="57" spans="1:9" s="68" customFormat="1" ht="12.75" x14ac:dyDescent="0.2">
      <c r="A57" s="68">
        <v>54</v>
      </c>
      <c r="B57" s="147" t="s">
        <v>116</v>
      </c>
      <c r="C57" s="149" t="s">
        <v>318</v>
      </c>
      <c r="D57" s="76" t="s">
        <v>319</v>
      </c>
      <c r="E57" s="76" t="s">
        <v>320</v>
      </c>
      <c r="F57" s="77">
        <v>70989681</v>
      </c>
      <c r="G57" s="76" t="s">
        <v>120</v>
      </c>
      <c r="H57" s="76" t="s">
        <v>321</v>
      </c>
      <c r="I57" s="79">
        <v>12210403</v>
      </c>
    </row>
    <row r="58" spans="1:9" s="68" customFormat="1" ht="12.75" x14ac:dyDescent="0.2">
      <c r="A58" s="68">
        <v>55</v>
      </c>
      <c r="B58" s="147" t="s">
        <v>116</v>
      </c>
      <c r="C58" s="149" t="s">
        <v>322</v>
      </c>
      <c r="D58" s="76" t="s">
        <v>323</v>
      </c>
      <c r="E58" s="76" t="s">
        <v>324</v>
      </c>
      <c r="F58" s="77">
        <v>75001161</v>
      </c>
      <c r="G58" s="76" t="s">
        <v>162</v>
      </c>
      <c r="H58" s="76" t="s">
        <v>258</v>
      </c>
      <c r="I58" s="79">
        <v>3295884</v>
      </c>
    </row>
    <row r="59" spans="1:9" s="68" customFormat="1" ht="12.75" x14ac:dyDescent="0.2">
      <c r="A59" s="68">
        <v>56</v>
      </c>
      <c r="B59" s="147" t="s">
        <v>116</v>
      </c>
      <c r="C59" s="149" t="s">
        <v>325</v>
      </c>
      <c r="D59" s="76" t="s">
        <v>326</v>
      </c>
      <c r="E59" s="76" t="s">
        <v>327</v>
      </c>
      <c r="F59" s="77">
        <v>72568551</v>
      </c>
      <c r="G59" s="76" t="s">
        <v>120</v>
      </c>
      <c r="H59" s="76" t="s">
        <v>328</v>
      </c>
      <c r="I59" s="79">
        <v>6650000</v>
      </c>
    </row>
    <row r="60" spans="1:9" s="68" customFormat="1" ht="12.75" x14ac:dyDescent="0.2">
      <c r="A60" s="68">
        <v>57</v>
      </c>
      <c r="B60" s="147" t="s">
        <v>131</v>
      </c>
      <c r="C60" s="149" t="s">
        <v>329</v>
      </c>
      <c r="D60" s="76" t="s">
        <v>330</v>
      </c>
      <c r="E60" s="76" t="s">
        <v>331</v>
      </c>
      <c r="F60" s="77">
        <v>47861665</v>
      </c>
      <c r="G60" s="76" t="s">
        <v>171</v>
      </c>
      <c r="H60" s="76" t="s">
        <v>332</v>
      </c>
      <c r="I60" s="79">
        <v>25000000</v>
      </c>
    </row>
    <row r="61" spans="1:9" s="68" customFormat="1" ht="12.75" x14ac:dyDescent="0.2">
      <c r="A61" s="68">
        <v>58</v>
      </c>
      <c r="B61" s="147" t="s">
        <v>131</v>
      </c>
      <c r="C61" s="149" t="s">
        <v>333</v>
      </c>
      <c r="D61" s="76" t="s">
        <v>334</v>
      </c>
      <c r="E61" s="76" t="s">
        <v>335</v>
      </c>
      <c r="F61" s="77" t="s">
        <v>336</v>
      </c>
      <c r="G61" s="76" t="s">
        <v>140</v>
      </c>
      <c r="H61" s="76" t="s">
        <v>337</v>
      </c>
      <c r="I61" s="79">
        <v>25000000</v>
      </c>
    </row>
    <row r="62" spans="1:9" s="68" customFormat="1" ht="12.75" x14ac:dyDescent="0.2">
      <c r="A62" s="68">
        <v>59</v>
      </c>
      <c r="B62" s="147" t="s">
        <v>131</v>
      </c>
      <c r="C62" s="149" t="s">
        <v>338</v>
      </c>
      <c r="D62" s="76" t="s">
        <v>339</v>
      </c>
      <c r="E62" s="76" t="s">
        <v>340</v>
      </c>
      <c r="F62" s="77">
        <v>69983968</v>
      </c>
      <c r="G62" s="76" t="s">
        <v>230</v>
      </c>
      <c r="H62" s="76" t="s">
        <v>332</v>
      </c>
      <c r="I62" s="79">
        <v>6860000</v>
      </c>
    </row>
    <row r="63" spans="1:9" s="68" customFormat="1" ht="12.75" x14ac:dyDescent="0.2">
      <c r="A63" s="68">
        <v>60</v>
      </c>
      <c r="B63" s="147" t="s">
        <v>131</v>
      </c>
      <c r="C63" s="149" t="s">
        <v>341</v>
      </c>
      <c r="D63" s="76" t="s">
        <v>342</v>
      </c>
      <c r="E63" s="76" t="s">
        <v>343</v>
      </c>
      <c r="F63" s="77">
        <v>75006774</v>
      </c>
      <c r="G63" s="76" t="s">
        <v>230</v>
      </c>
      <c r="H63" s="76" t="s">
        <v>344</v>
      </c>
      <c r="I63" s="79">
        <v>22082982</v>
      </c>
    </row>
    <row r="64" spans="1:9" s="68" customFormat="1" ht="12.75" x14ac:dyDescent="0.2">
      <c r="A64" s="68">
        <v>61</v>
      </c>
      <c r="B64" s="147" t="s">
        <v>136</v>
      </c>
      <c r="C64" s="149" t="s">
        <v>345</v>
      </c>
      <c r="D64" s="76" t="s">
        <v>346</v>
      </c>
      <c r="E64" s="76" t="s">
        <v>347</v>
      </c>
      <c r="F64" s="77">
        <v>70985065</v>
      </c>
      <c r="G64" s="76" t="s">
        <v>148</v>
      </c>
      <c r="H64" s="76" t="s">
        <v>337</v>
      </c>
      <c r="I64" s="79">
        <v>6979649</v>
      </c>
    </row>
    <row r="65" spans="1:9" s="68" customFormat="1" ht="12.75" x14ac:dyDescent="0.2">
      <c r="A65" s="68">
        <v>62</v>
      </c>
      <c r="B65" s="147" t="s">
        <v>131</v>
      </c>
      <c r="C65" s="149" t="s">
        <v>348</v>
      </c>
      <c r="D65" s="76" t="s">
        <v>349</v>
      </c>
      <c r="E65" s="76" t="s">
        <v>350</v>
      </c>
      <c r="F65" s="77">
        <v>70987106</v>
      </c>
      <c r="G65" s="76" t="s">
        <v>351</v>
      </c>
      <c r="H65" s="76" t="s">
        <v>352</v>
      </c>
      <c r="I65" s="79">
        <v>4920707</v>
      </c>
    </row>
    <row r="66" spans="1:9" s="68" customFormat="1" ht="12.75" x14ac:dyDescent="0.2">
      <c r="A66" s="68">
        <v>63</v>
      </c>
      <c r="B66" s="147" t="s">
        <v>136</v>
      </c>
      <c r="C66" s="149" t="s">
        <v>353</v>
      </c>
      <c r="D66" s="76" t="s">
        <v>354</v>
      </c>
      <c r="E66" s="76" t="s">
        <v>355</v>
      </c>
      <c r="F66" s="77">
        <v>71006559</v>
      </c>
      <c r="G66" s="76" t="s">
        <v>120</v>
      </c>
      <c r="H66" s="76" t="s">
        <v>121</v>
      </c>
      <c r="I66" s="79">
        <v>13501400</v>
      </c>
    </row>
    <row r="67" spans="1:9" s="68" customFormat="1" ht="25.5" customHeight="1" x14ac:dyDescent="0.2">
      <c r="A67" s="68">
        <v>64</v>
      </c>
      <c r="B67" s="147" t="s">
        <v>116</v>
      </c>
      <c r="C67" s="150" t="s">
        <v>356</v>
      </c>
      <c r="D67" s="76" t="s">
        <v>357</v>
      </c>
      <c r="E67" s="76" t="s">
        <v>358</v>
      </c>
      <c r="F67" s="77" t="s">
        <v>359</v>
      </c>
      <c r="G67" s="76" t="s">
        <v>120</v>
      </c>
      <c r="H67" s="76" t="s">
        <v>360</v>
      </c>
      <c r="I67" s="79">
        <v>15444238</v>
      </c>
    </row>
    <row r="68" spans="1:9" s="68" customFormat="1" ht="12.75" x14ac:dyDescent="0.2">
      <c r="A68" s="68">
        <v>65</v>
      </c>
      <c r="B68" s="147" t="s">
        <v>131</v>
      </c>
      <c r="C68" s="149" t="s">
        <v>361</v>
      </c>
      <c r="D68" s="76" t="s">
        <v>362</v>
      </c>
      <c r="E68" s="76" t="s">
        <v>363</v>
      </c>
      <c r="F68" s="77">
        <v>75017148</v>
      </c>
      <c r="G68" s="76" t="s">
        <v>351</v>
      </c>
      <c r="H68" s="76" t="s">
        <v>268</v>
      </c>
      <c r="I68" s="79">
        <v>5309313</v>
      </c>
    </row>
    <row r="69" spans="1:9" s="68" customFormat="1" ht="12.75" x14ac:dyDescent="0.2">
      <c r="A69" s="68">
        <v>66</v>
      </c>
      <c r="B69" s="147" t="s">
        <v>116</v>
      </c>
      <c r="C69" s="149" t="s">
        <v>364</v>
      </c>
      <c r="D69" s="76" t="s">
        <v>365</v>
      </c>
      <c r="E69" s="76" t="s">
        <v>366</v>
      </c>
      <c r="F69" s="77">
        <v>68402104</v>
      </c>
      <c r="G69" s="76" t="s">
        <v>191</v>
      </c>
      <c r="H69" s="76" t="s">
        <v>126</v>
      </c>
      <c r="I69" s="79">
        <v>10462661</v>
      </c>
    </row>
    <row r="70" spans="1:9" s="68" customFormat="1" ht="12.75" x14ac:dyDescent="0.2">
      <c r="A70" s="68">
        <v>67</v>
      </c>
      <c r="B70" s="147" t="s">
        <v>131</v>
      </c>
      <c r="C70" s="149" t="s">
        <v>367</v>
      </c>
      <c r="D70" s="76" t="s">
        <v>368</v>
      </c>
      <c r="E70" s="76" t="s">
        <v>369</v>
      </c>
      <c r="F70" s="77">
        <v>61386961</v>
      </c>
      <c r="G70" s="76" t="s">
        <v>191</v>
      </c>
      <c r="H70" s="76" t="s">
        <v>370</v>
      </c>
      <c r="I70" s="79">
        <v>20384933</v>
      </c>
    </row>
    <row r="71" spans="1:9" s="68" customFormat="1" ht="12.75" x14ac:dyDescent="0.2">
      <c r="A71" s="68">
        <v>68</v>
      </c>
      <c r="B71" s="147" t="s">
        <v>131</v>
      </c>
      <c r="C71" s="149" t="s">
        <v>371</v>
      </c>
      <c r="D71" s="76" t="s">
        <v>372</v>
      </c>
      <c r="E71" s="76" t="s">
        <v>373</v>
      </c>
      <c r="F71" s="77">
        <v>62931377</v>
      </c>
      <c r="G71" s="76" t="s">
        <v>191</v>
      </c>
      <c r="H71" s="76" t="s">
        <v>121</v>
      </c>
      <c r="I71" s="79">
        <v>14755309</v>
      </c>
    </row>
    <row r="72" spans="1:9" x14ac:dyDescent="0.25">
      <c r="A72" s="68">
        <v>69</v>
      </c>
      <c r="B72" s="151" t="s">
        <v>131</v>
      </c>
      <c r="C72" s="152" t="s">
        <v>374</v>
      </c>
      <c r="D72" s="84" t="s">
        <v>375</v>
      </c>
      <c r="E72" s="84" t="s">
        <v>376</v>
      </c>
      <c r="F72" s="85">
        <v>70997683</v>
      </c>
      <c r="G72" s="84" t="s">
        <v>230</v>
      </c>
      <c r="H72" s="84" t="s">
        <v>214</v>
      </c>
      <c r="I72" s="86">
        <v>9425140</v>
      </c>
    </row>
    <row r="73" spans="1:9" x14ac:dyDescent="0.25">
      <c r="A73" s="68">
        <v>70</v>
      </c>
      <c r="B73" s="151" t="s">
        <v>131</v>
      </c>
      <c r="C73" s="152" t="s">
        <v>377</v>
      </c>
      <c r="D73" s="84" t="s">
        <v>378</v>
      </c>
      <c r="E73" s="84" t="s">
        <v>379</v>
      </c>
      <c r="F73" s="85">
        <v>70982830</v>
      </c>
      <c r="G73" s="84" t="s">
        <v>171</v>
      </c>
      <c r="H73" s="84" t="s">
        <v>380</v>
      </c>
      <c r="I73" s="86">
        <v>4606987</v>
      </c>
    </row>
    <row r="74" spans="1:9" x14ac:dyDescent="0.25">
      <c r="A74" s="68">
        <v>71</v>
      </c>
      <c r="B74" s="151" t="s">
        <v>116</v>
      </c>
      <c r="C74" s="152" t="s">
        <v>381</v>
      </c>
      <c r="D74" s="84" t="s">
        <v>382</v>
      </c>
      <c r="E74" s="84" t="s">
        <v>383</v>
      </c>
      <c r="F74" s="85">
        <v>181058693</v>
      </c>
      <c r="G74" s="84" t="s">
        <v>191</v>
      </c>
      <c r="H74" s="84" t="s">
        <v>130</v>
      </c>
      <c r="I74" s="86">
        <v>25000000</v>
      </c>
    </row>
    <row r="75" spans="1:9" x14ac:dyDescent="0.25">
      <c r="A75" s="68">
        <v>72</v>
      </c>
      <c r="B75" s="151" t="s">
        <v>131</v>
      </c>
      <c r="C75" s="152" t="s">
        <v>384</v>
      </c>
      <c r="D75" s="84" t="s">
        <v>385</v>
      </c>
      <c r="E75" s="84" t="s">
        <v>386</v>
      </c>
      <c r="F75" s="85" t="s">
        <v>387</v>
      </c>
      <c r="G75" s="84" t="s">
        <v>388</v>
      </c>
      <c r="H75" s="84" t="s">
        <v>389</v>
      </c>
      <c r="I75" s="86">
        <v>25000000</v>
      </c>
    </row>
    <row r="76" spans="1:9" x14ac:dyDescent="0.25">
      <c r="A76" s="68">
        <v>73</v>
      </c>
      <c r="B76" s="151" t="s">
        <v>131</v>
      </c>
      <c r="C76" s="152" t="s">
        <v>390</v>
      </c>
      <c r="D76" s="84" t="s">
        <v>391</v>
      </c>
      <c r="E76" s="84" t="s">
        <v>392</v>
      </c>
      <c r="F76" s="85">
        <v>65642368</v>
      </c>
      <c r="G76" s="84" t="s">
        <v>300</v>
      </c>
      <c r="H76" s="84" t="s">
        <v>258</v>
      </c>
      <c r="I76" s="86">
        <v>9100000</v>
      </c>
    </row>
    <row r="77" spans="1:9" x14ac:dyDescent="0.25">
      <c r="A77" s="68">
        <v>74</v>
      </c>
      <c r="B77" s="153" t="s">
        <v>116</v>
      </c>
      <c r="C77" s="154" t="s">
        <v>393</v>
      </c>
      <c r="D77" s="91" t="s">
        <v>394</v>
      </c>
      <c r="E77" s="91" t="s">
        <v>395</v>
      </c>
      <c r="F77" s="91">
        <v>69983658</v>
      </c>
      <c r="G77" s="91" t="s">
        <v>120</v>
      </c>
      <c r="H77" s="91" t="s">
        <v>396</v>
      </c>
      <c r="I77" s="92">
        <v>6096392.0999999996</v>
      </c>
    </row>
    <row r="78" spans="1:9" x14ac:dyDescent="0.25">
      <c r="A78" s="68">
        <v>75</v>
      </c>
      <c r="B78" s="151" t="s">
        <v>136</v>
      </c>
      <c r="C78" s="152" t="s">
        <v>397</v>
      </c>
      <c r="D78" s="84" t="s">
        <v>398</v>
      </c>
      <c r="E78" s="84" t="s">
        <v>399</v>
      </c>
      <c r="F78" s="85">
        <v>71006630</v>
      </c>
      <c r="G78" s="84" t="s">
        <v>120</v>
      </c>
      <c r="H78" s="84" t="s">
        <v>396</v>
      </c>
      <c r="I78" s="86">
        <v>9117745</v>
      </c>
    </row>
    <row r="79" spans="1:9" s="157" customFormat="1" x14ac:dyDescent="0.25">
      <c r="A79" s="68">
        <v>76</v>
      </c>
      <c r="B79" s="155" t="s">
        <v>131</v>
      </c>
      <c r="C79" s="156" t="s">
        <v>400</v>
      </c>
      <c r="D79" s="95" t="s">
        <v>401</v>
      </c>
      <c r="E79" s="95" t="s">
        <v>402</v>
      </c>
      <c r="F79" s="96" t="s">
        <v>403</v>
      </c>
      <c r="G79" s="95" t="s">
        <v>140</v>
      </c>
      <c r="H79" s="95" t="s">
        <v>167</v>
      </c>
      <c r="I79" s="97">
        <v>12035178</v>
      </c>
    </row>
    <row r="80" spans="1:9" s="157" customFormat="1" x14ac:dyDescent="0.25">
      <c r="A80" s="68">
        <v>77</v>
      </c>
      <c r="B80" s="155" t="s">
        <v>131</v>
      </c>
      <c r="C80" s="156" t="s">
        <v>404</v>
      </c>
      <c r="D80" s="95" t="s">
        <v>405</v>
      </c>
      <c r="E80" s="95" t="s">
        <v>406</v>
      </c>
      <c r="F80" s="96" t="s">
        <v>407</v>
      </c>
      <c r="G80" s="95" t="s">
        <v>125</v>
      </c>
      <c r="H80" s="95" t="s">
        <v>121</v>
      </c>
      <c r="I80" s="97">
        <v>25000000</v>
      </c>
    </row>
    <row r="81" spans="1:16366" s="157" customFormat="1" x14ac:dyDescent="0.25">
      <c r="A81" s="68">
        <v>78</v>
      </c>
      <c r="B81" s="155" t="s">
        <v>131</v>
      </c>
      <c r="C81" s="156" t="s">
        <v>408</v>
      </c>
      <c r="D81" s="95" t="s">
        <v>409</v>
      </c>
      <c r="E81" s="95" t="s">
        <v>410</v>
      </c>
      <c r="F81" s="96" t="s">
        <v>411</v>
      </c>
      <c r="G81" s="95" t="s">
        <v>120</v>
      </c>
      <c r="H81" s="95" t="s">
        <v>258</v>
      </c>
      <c r="I81" s="97">
        <v>4335000</v>
      </c>
    </row>
    <row r="82" spans="1:16366" s="157" customFormat="1" x14ac:dyDescent="0.25">
      <c r="A82" s="68">
        <v>79</v>
      </c>
      <c r="B82" s="155" t="s">
        <v>116</v>
      </c>
      <c r="C82" s="156" t="s">
        <v>412</v>
      </c>
      <c r="D82" s="95" t="s">
        <v>413</v>
      </c>
      <c r="E82" s="95" t="s">
        <v>414</v>
      </c>
      <c r="F82" s="96" t="s">
        <v>415</v>
      </c>
      <c r="G82" s="95" t="s">
        <v>148</v>
      </c>
      <c r="H82" s="95" t="s">
        <v>126</v>
      </c>
      <c r="I82" s="97">
        <v>5455111</v>
      </c>
    </row>
    <row r="83" spans="1:16366" s="157" customFormat="1" x14ac:dyDescent="0.25">
      <c r="A83" s="68">
        <v>80</v>
      </c>
      <c r="B83" s="155" t="s">
        <v>136</v>
      </c>
      <c r="C83" s="156" t="s">
        <v>416</v>
      </c>
      <c r="D83" s="95" t="s">
        <v>417</v>
      </c>
      <c r="E83" s="95" t="s">
        <v>418</v>
      </c>
      <c r="F83" s="96" t="s">
        <v>419</v>
      </c>
      <c r="G83" s="95" t="s">
        <v>125</v>
      </c>
      <c r="H83" s="95" t="s">
        <v>420</v>
      </c>
      <c r="I83" s="97">
        <v>2063800</v>
      </c>
    </row>
    <row r="84" spans="1:16366" s="157" customFormat="1" x14ac:dyDescent="0.25">
      <c r="A84" s="68">
        <v>81</v>
      </c>
      <c r="B84" s="155" t="s">
        <v>421</v>
      </c>
      <c r="C84" s="156" t="s">
        <v>422</v>
      </c>
      <c r="D84" s="95" t="s">
        <v>423</v>
      </c>
      <c r="E84" s="95" t="s">
        <v>424</v>
      </c>
      <c r="F84" s="96" t="s">
        <v>425</v>
      </c>
      <c r="G84" s="95" t="s">
        <v>125</v>
      </c>
      <c r="H84" s="95" t="s">
        <v>426</v>
      </c>
      <c r="I84" s="97">
        <v>18511170</v>
      </c>
    </row>
    <row r="85" spans="1:16366" s="157" customFormat="1" x14ac:dyDescent="0.25">
      <c r="A85" s="68">
        <v>82</v>
      </c>
      <c r="B85" s="155" t="s">
        <v>116</v>
      </c>
      <c r="C85" s="156" t="s">
        <v>427</v>
      </c>
      <c r="D85" s="95" t="s">
        <v>428</v>
      </c>
      <c r="E85" s="95" t="s">
        <v>429</v>
      </c>
      <c r="F85" s="96" t="s">
        <v>430</v>
      </c>
      <c r="G85" s="95" t="s">
        <v>171</v>
      </c>
      <c r="H85" s="95" t="s">
        <v>360</v>
      </c>
      <c r="I85" s="97">
        <v>2400000</v>
      </c>
    </row>
    <row r="86" spans="1:16366" s="157" customFormat="1" ht="15" customHeight="1" x14ac:dyDescent="0.25">
      <c r="A86" s="68">
        <v>83</v>
      </c>
      <c r="B86" s="155" t="s">
        <v>131</v>
      </c>
      <c r="C86" s="158" t="s">
        <v>431</v>
      </c>
      <c r="D86" s="95" t="s">
        <v>432</v>
      </c>
      <c r="E86" s="95" t="s">
        <v>433</v>
      </c>
      <c r="F86" s="96" t="s">
        <v>434</v>
      </c>
      <c r="G86" s="95" t="s">
        <v>120</v>
      </c>
      <c r="H86" s="95" t="s">
        <v>177</v>
      </c>
      <c r="I86" s="97">
        <v>15936000</v>
      </c>
    </row>
    <row r="87" spans="1:16366" ht="26.25" x14ac:dyDescent="0.25">
      <c r="A87" s="68">
        <v>84</v>
      </c>
      <c r="B87" s="155" t="s">
        <v>131</v>
      </c>
      <c r="C87" s="159" t="s">
        <v>435</v>
      </c>
      <c r="D87" s="102" t="s">
        <v>436</v>
      </c>
      <c r="E87" s="76" t="s">
        <v>437</v>
      </c>
      <c r="F87" s="103" t="s">
        <v>438</v>
      </c>
      <c r="G87" s="76" t="s">
        <v>120</v>
      </c>
      <c r="H87" s="76" t="s">
        <v>439</v>
      </c>
      <c r="I87" s="104">
        <v>9249800</v>
      </c>
      <c r="J87" s="160"/>
      <c r="K87" s="160"/>
      <c r="L87" s="161"/>
      <c r="M87" s="160"/>
      <c r="N87" s="160"/>
      <c r="O87" s="160"/>
      <c r="P87" s="160"/>
      <c r="Q87" s="162"/>
      <c r="R87" s="163"/>
      <c r="S87" s="164"/>
      <c r="T87" s="160"/>
      <c r="U87" s="160"/>
      <c r="V87" s="160"/>
      <c r="W87" s="160"/>
      <c r="X87" s="161"/>
      <c r="Y87" s="160"/>
      <c r="Z87" s="160"/>
      <c r="AA87" s="160"/>
      <c r="AB87" s="160"/>
      <c r="AC87" s="162"/>
      <c r="AD87" s="163"/>
      <c r="AE87" s="164"/>
      <c r="AF87" s="160"/>
      <c r="AG87" s="160"/>
      <c r="AH87" s="160"/>
      <c r="AI87" s="160"/>
      <c r="AJ87" s="161"/>
      <c r="AK87" s="160"/>
      <c r="AL87" s="160"/>
      <c r="AM87" s="160"/>
      <c r="AN87" s="160"/>
      <c r="AO87" s="162"/>
      <c r="AP87" s="163"/>
      <c r="AQ87" s="164"/>
      <c r="AR87" s="160"/>
      <c r="AS87" s="160"/>
      <c r="AT87" s="160"/>
      <c r="AU87" s="160"/>
      <c r="AV87" s="161"/>
      <c r="AW87" s="160"/>
      <c r="AX87" s="160"/>
      <c r="AY87" s="160"/>
      <c r="AZ87" s="160"/>
      <c r="BA87" s="162"/>
      <c r="BB87" s="163"/>
      <c r="BC87" s="164"/>
      <c r="BD87" s="160"/>
      <c r="BE87" s="160"/>
      <c r="BF87" s="160"/>
      <c r="BG87" s="160"/>
      <c r="BH87" s="161"/>
      <c r="BI87" s="160"/>
      <c r="BJ87" s="160"/>
      <c r="BK87" s="160"/>
      <c r="BL87" s="160"/>
      <c r="BM87" s="162"/>
      <c r="BN87" s="163"/>
      <c r="BO87" s="164"/>
      <c r="BP87" s="160"/>
      <c r="BQ87" s="160"/>
      <c r="BR87" s="160"/>
      <c r="BS87" s="160"/>
      <c r="BT87" s="161"/>
      <c r="BU87" s="160"/>
      <c r="BV87" s="160"/>
      <c r="BW87" s="160"/>
      <c r="BX87" s="160"/>
      <c r="BY87" s="162"/>
      <c r="BZ87" s="163"/>
      <c r="CA87" s="164"/>
      <c r="CB87" s="160"/>
      <c r="CC87" s="160"/>
      <c r="CD87" s="160"/>
      <c r="CE87" s="160"/>
      <c r="CF87" s="161"/>
      <c r="CG87" s="160"/>
      <c r="CH87" s="160"/>
      <c r="CI87" s="160"/>
      <c r="CJ87" s="160"/>
      <c r="CK87" s="162"/>
      <c r="CL87" s="163"/>
      <c r="CM87" s="164"/>
      <c r="CN87" s="160"/>
      <c r="CO87" s="160"/>
      <c r="CP87" s="160"/>
      <c r="CQ87" s="160"/>
      <c r="CR87" s="161"/>
      <c r="CS87" s="160"/>
      <c r="CT87" s="160"/>
      <c r="CU87" s="160"/>
      <c r="CV87" s="160"/>
      <c r="CW87" s="162"/>
      <c r="CX87" s="163"/>
      <c r="CY87" s="164"/>
      <c r="CZ87" s="160"/>
      <c r="DA87" s="160"/>
      <c r="DB87" s="160"/>
      <c r="DC87" s="160"/>
      <c r="DD87" s="161"/>
      <c r="DE87" s="160"/>
      <c r="DF87" s="160"/>
      <c r="DG87" s="160"/>
      <c r="DH87" s="160"/>
      <c r="DI87" s="162"/>
      <c r="DJ87" s="163"/>
      <c r="DK87" s="164"/>
      <c r="DL87" s="160"/>
      <c r="DM87" s="160"/>
      <c r="DN87" s="160"/>
      <c r="DO87" s="160"/>
      <c r="DP87" s="161"/>
      <c r="DQ87" s="160"/>
      <c r="DR87" s="160"/>
      <c r="DS87" s="160"/>
      <c r="DT87" s="160"/>
      <c r="DU87" s="162"/>
      <c r="DV87" s="163"/>
      <c r="DW87" s="164"/>
      <c r="DX87" s="160"/>
      <c r="DY87" s="160"/>
      <c r="DZ87" s="160"/>
      <c r="EA87" s="160"/>
      <c r="EB87" s="161"/>
      <c r="EC87" s="160"/>
      <c r="ED87" s="160"/>
      <c r="EE87" s="160"/>
      <c r="EF87" s="160"/>
      <c r="EG87" s="162"/>
      <c r="EH87" s="163"/>
      <c r="EI87" s="164"/>
      <c r="EJ87" s="160"/>
      <c r="EK87" s="160"/>
      <c r="EL87" s="160"/>
      <c r="EM87" s="160"/>
      <c r="EN87" s="161"/>
      <c r="EO87" s="160"/>
      <c r="EP87" s="160"/>
      <c r="EQ87" s="160"/>
      <c r="ER87" s="160"/>
      <c r="ES87" s="162"/>
      <c r="ET87" s="163"/>
      <c r="EU87" s="164"/>
      <c r="EV87" s="160"/>
      <c r="EW87" s="160"/>
      <c r="EX87" s="160"/>
      <c r="EY87" s="160"/>
      <c r="EZ87" s="161"/>
      <c r="FA87" s="160"/>
      <c r="FB87" s="160"/>
      <c r="FC87" s="160"/>
      <c r="FD87" s="160"/>
      <c r="FE87" s="162"/>
      <c r="FF87" s="163"/>
      <c r="FG87" s="164"/>
      <c r="FH87" s="160"/>
      <c r="FI87" s="160"/>
      <c r="FJ87" s="160"/>
      <c r="FK87" s="160"/>
      <c r="FL87" s="161"/>
      <c r="FM87" s="160"/>
      <c r="FN87" s="160"/>
      <c r="FO87" s="160"/>
      <c r="FP87" s="160"/>
      <c r="FQ87" s="162"/>
      <c r="FR87" s="163"/>
      <c r="FS87" s="164"/>
      <c r="FT87" s="160"/>
      <c r="FU87" s="160"/>
      <c r="FV87" s="160"/>
      <c r="FW87" s="160"/>
      <c r="FX87" s="161"/>
      <c r="FY87" s="160"/>
      <c r="FZ87" s="160"/>
      <c r="GA87" s="160"/>
      <c r="GB87" s="160"/>
      <c r="GC87" s="162"/>
      <c r="GD87" s="163"/>
      <c r="GE87" s="164"/>
      <c r="GF87" s="160"/>
      <c r="GG87" s="160"/>
      <c r="GH87" s="160"/>
      <c r="GI87" s="160"/>
      <c r="GJ87" s="161"/>
      <c r="GK87" s="160"/>
      <c r="GL87" s="160"/>
      <c r="GM87" s="160"/>
      <c r="GN87" s="160"/>
      <c r="GO87" s="162"/>
      <c r="GP87" s="163"/>
      <c r="GQ87" s="164"/>
      <c r="GR87" s="160"/>
      <c r="GS87" s="160"/>
      <c r="GT87" s="160"/>
      <c r="GU87" s="160"/>
      <c r="GV87" s="161"/>
      <c r="GW87" s="160"/>
      <c r="GX87" s="160"/>
      <c r="GY87" s="160"/>
      <c r="GZ87" s="160"/>
      <c r="HA87" s="162"/>
      <c r="HB87" s="163"/>
      <c r="HC87" s="164"/>
      <c r="HD87" s="160"/>
      <c r="HE87" s="160"/>
      <c r="HF87" s="160"/>
      <c r="HG87" s="160"/>
      <c r="HH87" s="161"/>
      <c r="HI87" s="160"/>
      <c r="HJ87" s="160"/>
      <c r="HK87" s="160"/>
      <c r="HL87" s="160"/>
      <c r="HM87" s="162"/>
      <c r="HN87" s="163"/>
      <c r="HO87" s="164"/>
      <c r="HP87" s="160"/>
      <c r="HQ87" s="160"/>
      <c r="HR87" s="160"/>
      <c r="HS87" s="160"/>
      <c r="HT87" s="161"/>
      <c r="HU87" s="160"/>
      <c r="HV87" s="160"/>
      <c r="HW87" s="160"/>
      <c r="HX87" s="160"/>
      <c r="HY87" s="162"/>
      <c r="HZ87" s="163"/>
      <c r="IA87" s="164"/>
      <c r="IB87" s="160"/>
      <c r="IC87" s="160"/>
      <c r="ID87" s="160"/>
      <c r="IE87" s="160"/>
      <c r="IF87" s="161"/>
      <c r="IG87" s="160"/>
      <c r="IH87" s="160"/>
      <c r="II87" s="160"/>
      <c r="IJ87" s="160"/>
      <c r="IK87" s="162"/>
      <c r="IL87" s="163"/>
      <c r="IM87" s="164"/>
      <c r="IN87" s="160"/>
      <c r="IO87" s="160"/>
      <c r="IP87" s="160"/>
      <c r="IQ87" s="160"/>
      <c r="IR87" s="161"/>
      <c r="IS87" s="160"/>
      <c r="IT87" s="160"/>
      <c r="IU87" s="160"/>
      <c r="IV87" s="160"/>
      <c r="IW87" s="162"/>
      <c r="IX87" s="163"/>
      <c r="IY87" s="164"/>
      <c r="IZ87" s="160"/>
      <c r="JA87" s="160"/>
      <c r="JB87" s="160"/>
      <c r="JC87" s="160"/>
      <c r="JD87" s="161"/>
      <c r="JE87" s="160"/>
      <c r="JF87" s="160"/>
      <c r="JG87" s="160"/>
      <c r="JH87" s="160"/>
      <c r="JI87" s="162"/>
      <c r="JJ87" s="163"/>
      <c r="JK87" s="164"/>
      <c r="JL87" s="160"/>
      <c r="JM87" s="160"/>
      <c r="JN87" s="160"/>
      <c r="JO87" s="160"/>
      <c r="JP87" s="161"/>
      <c r="JQ87" s="160"/>
      <c r="JR87" s="160"/>
      <c r="JS87" s="160"/>
      <c r="JT87" s="160"/>
      <c r="JU87" s="162"/>
      <c r="JV87" s="163"/>
      <c r="JW87" s="164"/>
      <c r="JX87" s="160"/>
      <c r="JY87" s="160"/>
      <c r="JZ87" s="160"/>
      <c r="KA87" s="160"/>
      <c r="KB87" s="161"/>
      <c r="KC87" s="160"/>
      <c r="KD87" s="160"/>
      <c r="KE87" s="160"/>
      <c r="KF87" s="160"/>
      <c r="KG87" s="162"/>
      <c r="KH87" s="163"/>
      <c r="KI87" s="164"/>
      <c r="KJ87" s="160"/>
      <c r="KK87" s="160"/>
      <c r="KL87" s="160"/>
      <c r="KM87" s="160"/>
      <c r="KN87" s="161"/>
      <c r="KO87" s="160"/>
      <c r="KP87" s="160"/>
      <c r="KQ87" s="160"/>
      <c r="KR87" s="160"/>
      <c r="KS87" s="162"/>
      <c r="KT87" s="163"/>
      <c r="KU87" s="164"/>
      <c r="KV87" s="160"/>
      <c r="KW87" s="160"/>
      <c r="KX87" s="160"/>
      <c r="KY87" s="160"/>
      <c r="KZ87" s="161"/>
      <c r="LA87" s="160"/>
      <c r="LB87" s="160"/>
      <c r="LC87" s="160"/>
      <c r="LD87" s="160"/>
      <c r="LE87" s="162"/>
      <c r="LF87" s="163"/>
      <c r="LG87" s="164"/>
      <c r="LH87" s="160"/>
      <c r="LI87" s="160"/>
      <c r="LJ87" s="160"/>
      <c r="LK87" s="160"/>
      <c r="LL87" s="161"/>
      <c r="LM87" s="160"/>
      <c r="LN87" s="160"/>
      <c r="LO87" s="160"/>
      <c r="LP87" s="160"/>
      <c r="LQ87" s="162"/>
      <c r="LR87" s="163"/>
      <c r="LS87" s="164"/>
      <c r="LT87" s="160"/>
      <c r="LU87" s="160"/>
      <c r="LV87" s="160"/>
      <c r="LW87" s="160"/>
      <c r="LX87" s="161"/>
      <c r="LY87" s="160"/>
      <c r="LZ87" s="160"/>
      <c r="MA87" s="160"/>
      <c r="MB87" s="160"/>
      <c r="MC87" s="162"/>
      <c r="MD87" s="163"/>
      <c r="ME87" s="164"/>
      <c r="MF87" s="160"/>
      <c r="MG87" s="160"/>
      <c r="MH87" s="160"/>
      <c r="MI87" s="160"/>
      <c r="MJ87" s="161"/>
      <c r="MK87" s="160"/>
      <c r="ML87" s="160"/>
      <c r="MM87" s="160"/>
      <c r="MN87" s="160"/>
      <c r="MO87" s="162"/>
      <c r="MP87" s="163"/>
      <c r="MQ87" s="164"/>
      <c r="MR87" s="160"/>
      <c r="MS87" s="160"/>
      <c r="MT87" s="160"/>
      <c r="MU87" s="160"/>
      <c r="MV87" s="161"/>
      <c r="MW87" s="160"/>
      <c r="MX87" s="160"/>
      <c r="MY87" s="160"/>
      <c r="MZ87" s="160"/>
      <c r="NA87" s="162"/>
      <c r="NB87" s="163"/>
      <c r="NC87" s="164"/>
      <c r="ND87" s="160"/>
      <c r="NE87" s="160"/>
      <c r="NF87" s="160"/>
      <c r="NG87" s="160"/>
      <c r="NH87" s="161"/>
      <c r="NI87" s="160"/>
      <c r="NJ87" s="160"/>
      <c r="NK87" s="160"/>
      <c r="NL87" s="160"/>
      <c r="NM87" s="162"/>
      <c r="NN87" s="163"/>
      <c r="NO87" s="164"/>
      <c r="NP87" s="160"/>
      <c r="NQ87" s="160"/>
      <c r="NR87" s="160"/>
      <c r="NS87" s="160"/>
      <c r="NT87" s="161"/>
      <c r="NU87" s="160"/>
      <c r="NV87" s="160"/>
      <c r="NW87" s="160"/>
      <c r="NX87" s="160"/>
      <c r="NY87" s="162"/>
      <c r="NZ87" s="163"/>
      <c r="OA87" s="164"/>
      <c r="OB87" s="160"/>
      <c r="OC87" s="160"/>
      <c r="OD87" s="160"/>
      <c r="OE87" s="160"/>
      <c r="OF87" s="161"/>
      <c r="OG87" s="160"/>
      <c r="OH87" s="160"/>
      <c r="OI87" s="160"/>
      <c r="OJ87" s="160"/>
      <c r="OK87" s="162"/>
      <c r="OL87" s="163"/>
      <c r="OM87" s="164"/>
      <c r="ON87" s="160"/>
      <c r="OO87" s="160"/>
      <c r="OP87" s="160"/>
      <c r="OQ87" s="160"/>
      <c r="OR87" s="161"/>
      <c r="OS87" s="160"/>
      <c r="OT87" s="160"/>
      <c r="OU87" s="160"/>
      <c r="OV87" s="160"/>
      <c r="OW87" s="162"/>
      <c r="OX87" s="163"/>
      <c r="OY87" s="164"/>
      <c r="OZ87" s="160"/>
      <c r="PA87" s="160"/>
      <c r="PB87" s="160"/>
      <c r="PC87" s="160"/>
      <c r="PD87" s="161"/>
      <c r="PE87" s="160"/>
      <c r="PF87" s="160"/>
      <c r="PG87" s="160"/>
      <c r="PH87" s="160"/>
      <c r="PI87" s="162"/>
      <c r="PJ87" s="163"/>
      <c r="PK87" s="164"/>
      <c r="PL87" s="160"/>
      <c r="PM87" s="160"/>
      <c r="PN87" s="160"/>
      <c r="PO87" s="160"/>
      <c r="PP87" s="161"/>
      <c r="PQ87" s="160"/>
      <c r="PR87" s="160"/>
      <c r="PS87" s="160"/>
      <c r="PT87" s="160"/>
      <c r="PU87" s="162"/>
      <c r="PV87" s="163"/>
      <c r="PW87" s="164"/>
      <c r="PX87" s="160"/>
      <c r="PY87" s="160"/>
      <c r="PZ87" s="160"/>
      <c r="QA87" s="160"/>
      <c r="QB87" s="161"/>
      <c r="QC87" s="160"/>
      <c r="QD87" s="160"/>
      <c r="QE87" s="160"/>
      <c r="QF87" s="160"/>
      <c r="QG87" s="162"/>
      <c r="QH87" s="163"/>
      <c r="QI87" s="164"/>
      <c r="QJ87" s="160"/>
      <c r="QK87" s="160"/>
      <c r="QL87" s="160"/>
      <c r="QM87" s="160"/>
      <c r="QN87" s="161"/>
      <c r="QO87" s="160"/>
      <c r="QP87" s="160"/>
      <c r="QQ87" s="160"/>
      <c r="QR87" s="160"/>
      <c r="QS87" s="162"/>
      <c r="QT87" s="163"/>
      <c r="QU87" s="164"/>
      <c r="QV87" s="160"/>
      <c r="QW87" s="160"/>
      <c r="QX87" s="160"/>
      <c r="QY87" s="160"/>
      <c r="QZ87" s="161"/>
      <c r="RA87" s="160"/>
      <c r="RB87" s="160"/>
      <c r="RC87" s="160"/>
      <c r="RD87" s="160"/>
      <c r="RE87" s="162"/>
      <c r="RF87" s="163"/>
      <c r="RG87" s="164"/>
      <c r="RH87" s="160"/>
      <c r="RI87" s="160"/>
      <c r="RJ87" s="160"/>
      <c r="RK87" s="160"/>
      <c r="RL87" s="161"/>
      <c r="RM87" s="160"/>
      <c r="RN87" s="160"/>
      <c r="RO87" s="160"/>
      <c r="RP87" s="160"/>
      <c r="RQ87" s="162"/>
      <c r="RR87" s="163"/>
      <c r="RS87" s="164"/>
      <c r="RT87" s="160"/>
      <c r="RU87" s="160"/>
      <c r="RV87" s="160"/>
      <c r="RW87" s="160"/>
      <c r="RX87" s="161"/>
      <c r="RY87" s="160"/>
      <c r="RZ87" s="160"/>
      <c r="SA87" s="160"/>
      <c r="SB87" s="160"/>
      <c r="SC87" s="162"/>
      <c r="SD87" s="163"/>
      <c r="SE87" s="164"/>
      <c r="SF87" s="160"/>
      <c r="SG87" s="160"/>
      <c r="SH87" s="160"/>
      <c r="SI87" s="160"/>
      <c r="SJ87" s="161"/>
      <c r="SK87" s="160"/>
      <c r="SL87" s="160"/>
      <c r="SM87" s="160"/>
      <c r="SN87" s="160"/>
      <c r="SO87" s="162"/>
      <c r="SP87" s="163"/>
      <c r="SQ87" s="164"/>
      <c r="SR87" s="160"/>
      <c r="SS87" s="160"/>
      <c r="ST87" s="160"/>
      <c r="SU87" s="160"/>
      <c r="SV87" s="161"/>
      <c r="SW87" s="160"/>
      <c r="SX87" s="160"/>
      <c r="SY87" s="160"/>
      <c r="SZ87" s="160"/>
      <c r="TA87" s="162"/>
      <c r="TB87" s="163"/>
      <c r="TC87" s="164"/>
      <c r="TD87" s="160"/>
      <c r="TE87" s="160"/>
      <c r="TF87" s="160"/>
      <c r="TG87" s="160"/>
      <c r="TH87" s="161"/>
      <c r="TI87" s="160"/>
      <c r="TJ87" s="160"/>
      <c r="TK87" s="160"/>
      <c r="TL87" s="160"/>
      <c r="TM87" s="162"/>
      <c r="TN87" s="163"/>
      <c r="TO87" s="164"/>
      <c r="TP87" s="160"/>
      <c r="TQ87" s="160"/>
      <c r="TR87" s="160"/>
      <c r="TS87" s="160"/>
      <c r="TT87" s="161"/>
      <c r="TU87" s="160"/>
      <c r="TV87" s="160"/>
      <c r="TW87" s="160"/>
      <c r="TX87" s="160"/>
      <c r="TY87" s="162"/>
      <c r="TZ87" s="163"/>
      <c r="UA87" s="164"/>
      <c r="UB87" s="160"/>
      <c r="UC87" s="160"/>
      <c r="UD87" s="160"/>
      <c r="UE87" s="160"/>
      <c r="UF87" s="161"/>
      <c r="UG87" s="160"/>
      <c r="UH87" s="160"/>
      <c r="UI87" s="160"/>
      <c r="UJ87" s="160"/>
      <c r="UK87" s="162"/>
      <c r="UL87" s="163"/>
      <c r="UM87" s="164"/>
      <c r="UN87" s="160"/>
      <c r="UO87" s="160"/>
      <c r="UP87" s="160"/>
      <c r="UQ87" s="160"/>
      <c r="UR87" s="161"/>
      <c r="US87" s="160"/>
      <c r="UT87" s="160"/>
      <c r="UU87" s="160"/>
      <c r="UV87" s="160"/>
      <c r="UW87" s="162"/>
      <c r="UX87" s="163"/>
      <c r="UY87" s="164"/>
      <c r="UZ87" s="160"/>
      <c r="VA87" s="160"/>
      <c r="VB87" s="160"/>
      <c r="VC87" s="160"/>
      <c r="VD87" s="161"/>
      <c r="VE87" s="160"/>
      <c r="VF87" s="160"/>
      <c r="VG87" s="160"/>
      <c r="VH87" s="160"/>
      <c r="VI87" s="162"/>
      <c r="VJ87" s="163"/>
      <c r="VK87" s="164"/>
      <c r="VL87" s="160"/>
      <c r="VM87" s="160"/>
      <c r="VN87" s="160"/>
      <c r="VO87" s="160"/>
      <c r="VP87" s="161"/>
      <c r="VQ87" s="160"/>
      <c r="VR87" s="160"/>
      <c r="VS87" s="160"/>
      <c r="VT87" s="160"/>
      <c r="VU87" s="162"/>
      <c r="VV87" s="163"/>
      <c r="VW87" s="164"/>
      <c r="VX87" s="160"/>
      <c r="VY87" s="160"/>
      <c r="VZ87" s="160"/>
      <c r="WA87" s="160"/>
      <c r="WB87" s="161"/>
      <c r="WC87" s="160"/>
      <c r="WD87" s="160"/>
      <c r="WE87" s="160"/>
      <c r="WF87" s="160"/>
      <c r="WG87" s="162"/>
      <c r="WH87" s="163"/>
      <c r="WI87" s="164"/>
      <c r="WJ87" s="160"/>
      <c r="WK87" s="160"/>
      <c r="WL87" s="160"/>
      <c r="WM87" s="160"/>
      <c r="WN87" s="161"/>
      <c r="WO87" s="160"/>
      <c r="WP87" s="160"/>
      <c r="WQ87" s="160"/>
      <c r="WR87" s="160"/>
      <c r="WS87" s="162"/>
      <c r="WT87" s="163"/>
      <c r="WU87" s="164"/>
      <c r="WV87" s="160"/>
      <c r="WW87" s="160"/>
      <c r="WX87" s="160"/>
      <c r="WY87" s="160"/>
      <c r="WZ87" s="161"/>
      <c r="XA87" s="160"/>
      <c r="XB87" s="160"/>
      <c r="XC87" s="160"/>
      <c r="XD87" s="160"/>
      <c r="XE87" s="162"/>
      <c r="XF87" s="163"/>
      <c r="XG87" s="164"/>
      <c r="XH87" s="160"/>
      <c r="XI87" s="160"/>
      <c r="XJ87" s="160"/>
      <c r="XK87" s="160"/>
      <c r="XL87" s="161"/>
      <c r="XM87" s="160"/>
      <c r="XN87" s="160"/>
      <c r="XO87" s="160"/>
      <c r="XP87" s="160"/>
      <c r="XQ87" s="162"/>
      <c r="XR87" s="163"/>
      <c r="XS87" s="164"/>
      <c r="XT87" s="160"/>
      <c r="XU87" s="160"/>
      <c r="XV87" s="160"/>
      <c r="XW87" s="160"/>
      <c r="XX87" s="161"/>
      <c r="XY87" s="160"/>
      <c r="XZ87" s="160"/>
      <c r="YA87" s="160"/>
      <c r="YB87" s="160"/>
      <c r="YC87" s="162"/>
      <c r="YD87" s="163"/>
      <c r="YE87" s="164"/>
      <c r="YF87" s="160"/>
      <c r="YG87" s="160"/>
      <c r="YH87" s="160"/>
      <c r="YI87" s="160"/>
      <c r="YJ87" s="161"/>
      <c r="YK87" s="160"/>
      <c r="YL87" s="160"/>
      <c r="YM87" s="160"/>
      <c r="YN87" s="160"/>
      <c r="YO87" s="162"/>
      <c r="YP87" s="163"/>
      <c r="YQ87" s="164"/>
      <c r="YR87" s="160"/>
      <c r="YS87" s="160"/>
      <c r="YT87" s="160"/>
      <c r="YU87" s="160"/>
      <c r="YV87" s="161"/>
      <c r="YW87" s="160"/>
      <c r="YX87" s="160"/>
      <c r="YY87" s="160"/>
      <c r="YZ87" s="160"/>
      <c r="ZA87" s="162"/>
      <c r="ZB87" s="163"/>
      <c r="ZC87" s="164"/>
      <c r="ZD87" s="160"/>
      <c r="ZE87" s="160"/>
      <c r="ZF87" s="160"/>
      <c r="ZG87" s="160"/>
      <c r="ZH87" s="161"/>
      <c r="ZI87" s="160"/>
      <c r="ZJ87" s="160"/>
      <c r="ZK87" s="160"/>
      <c r="ZL87" s="160"/>
      <c r="ZM87" s="162"/>
      <c r="ZN87" s="163"/>
      <c r="ZO87" s="164"/>
      <c r="ZP87" s="160"/>
      <c r="ZQ87" s="160"/>
      <c r="ZR87" s="160"/>
      <c r="ZS87" s="160"/>
      <c r="ZT87" s="161"/>
      <c r="ZU87" s="160"/>
      <c r="ZV87" s="160"/>
      <c r="ZW87" s="160"/>
      <c r="ZX87" s="160"/>
      <c r="ZY87" s="162"/>
      <c r="ZZ87" s="163"/>
      <c r="AAA87" s="164"/>
      <c r="AAB87" s="160"/>
      <c r="AAC87" s="160"/>
      <c r="AAD87" s="160"/>
      <c r="AAE87" s="160"/>
      <c r="AAF87" s="161"/>
      <c r="AAG87" s="160"/>
      <c r="AAH87" s="160"/>
      <c r="AAI87" s="160"/>
      <c r="AAJ87" s="160"/>
      <c r="AAK87" s="162"/>
      <c r="AAL87" s="163"/>
      <c r="AAM87" s="164"/>
      <c r="AAN87" s="160"/>
      <c r="AAO87" s="160"/>
      <c r="AAP87" s="160"/>
      <c r="AAQ87" s="160"/>
      <c r="AAR87" s="161"/>
      <c r="AAS87" s="160"/>
      <c r="AAT87" s="160"/>
      <c r="AAU87" s="160"/>
      <c r="AAV87" s="160"/>
      <c r="AAW87" s="162"/>
      <c r="AAX87" s="163"/>
      <c r="AAY87" s="164"/>
      <c r="AAZ87" s="160"/>
      <c r="ABA87" s="160"/>
      <c r="ABB87" s="160"/>
      <c r="ABC87" s="160"/>
      <c r="ABD87" s="161"/>
      <c r="ABE87" s="160"/>
      <c r="ABF87" s="160"/>
      <c r="ABG87" s="160"/>
      <c r="ABH87" s="160"/>
      <c r="ABI87" s="162"/>
      <c r="ABJ87" s="163"/>
      <c r="ABK87" s="164"/>
      <c r="ABL87" s="160"/>
      <c r="ABM87" s="160"/>
      <c r="ABN87" s="160"/>
      <c r="ABO87" s="160"/>
      <c r="ABP87" s="161"/>
      <c r="ABQ87" s="160"/>
      <c r="ABR87" s="160"/>
      <c r="ABS87" s="160"/>
      <c r="ABT87" s="160"/>
      <c r="ABU87" s="162"/>
      <c r="ABV87" s="163"/>
      <c r="ABW87" s="164"/>
      <c r="ABX87" s="160"/>
      <c r="ABY87" s="160"/>
      <c r="ABZ87" s="160"/>
      <c r="ACA87" s="160"/>
      <c r="ACB87" s="161"/>
      <c r="ACC87" s="160"/>
      <c r="ACD87" s="160"/>
      <c r="ACE87" s="160"/>
      <c r="ACF87" s="160"/>
      <c r="ACG87" s="162"/>
      <c r="ACH87" s="163"/>
      <c r="ACI87" s="164"/>
      <c r="ACJ87" s="160"/>
      <c r="ACK87" s="160"/>
      <c r="ACL87" s="160"/>
      <c r="ACM87" s="160"/>
      <c r="ACN87" s="161"/>
      <c r="ACO87" s="160"/>
      <c r="ACP87" s="160"/>
      <c r="ACQ87" s="160"/>
      <c r="ACR87" s="160"/>
      <c r="ACS87" s="162"/>
      <c r="ACT87" s="163"/>
      <c r="ACU87" s="164"/>
      <c r="ACV87" s="160"/>
      <c r="ACW87" s="160"/>
      <c r="ACX87" s="160"/>
      <c r="ACY87" s="160"/>
      <c r="ACZ87" s="161"/>
      <c r="ADA87" s="160"/>
      <c r="ADB87" s="160"/>
      <c r="ADC87" s="160"/>
      <c r="ADD87" s="160"/>
      <c r="ADE87" s="162"/>
      <c r="ADF87" s="163"/>
      <c r="ADG87" s="164"/>
      <c r="ADH87" s="160"/>
      <c r="ADI87" s="160"/>
      <c r="ADJ87" s="160"/>
      <c r="ADK87" s="160"/>
      <c r="ADL87" s="161"/>
      <c r="ADM87" s="160"/>
      <c r="ADN87" s="160"/>
      <c r="ADO87" s="160"/>
      <c r="ADP87" s="160"/>
      <c r="ADQ87" s="162"/>
      <c r="ADR87" s="163"/>
      <c r="ADS87" s="164"/>
      <c r="ADT87" s="160"/>
      <c r="ADU87" s="160"/>
      <c r="ADV87" s="160"/>
      <c r="ADW87" s="160"/>
      <c r="ADX87" s="161"/>
      <c r="ADY87" s="160"/>
      <c r="ADZ87" s="160"/>
      <c r="AEA87" s="160"/>
      <c r="AEB87" s="160"/>
      <c r="AEC87" s="162"/>
      <c r="AED87" s="163"/>
      <c r="AEE87" s="164"/>
      <c r="AEF87" s="160"/>
      <c r="AEG87" s="160"/>
      <c r="AEH87" s="160"/>
      <c r="AEI87" s="160"/>
      <c r="AEJ87" s="161"/>
      <c r="AEK87" s="160"/>
      <c r="AEL87" s="160"/>
      <c r="AEM87" s="160"/>
      <c r="AEN87" s="160"/>
      <c r="AEO87" s="162"/>
      <c r="AEP87" s="163"/>
      <c r="AEQ87" s="164"/>
      <c r="AER87" s="160"/>
      <c r="AES87" s="160"/>
      <c r="AET87" s="160"/>
      <c r="AEU87" s="160"/>
      <c r="AEV87" s="161"/>
      <c r="AEW87" s="160"/>
      <c r="AEX87" s="160"/>
      <c r="AEY87" s="160"/>
      <c r="AEZ87" s="160"/>
      <c r="AFA87" s="162"/>
      <c r="AFB87" s="163"/>
      <c r="AFC87" s="164"/>
      <c r="AFD87" s="160"/>
      <c r="AFE87" s="160"/>
      <c r="AFF87" s="160"/>
      <c r="AFG87" s="160"/>
      <c r="AFH87" s="161"/>
      <c r="AFI87" s="160"/>
      <c r="AFJ87" s="160"/>
      <c r="AFK87" s="160"/>
      <c r="AFL87" s="160"/>
      <c r="AFM87" s="162"/>
      <c r="AFN87" s="163"/>
      <c r="AFO87" s="164"/>
      <c r="AFP87" s="160"/>
      <c r="AFQ87" s="160"/>
      <c r="AFR87" s="160"/>
      <c r="AFS87" s="160"/>
      <c r="AFT87" s="161"/>
      <c r="AFU87" s="160"/>
      <c r="AFV87" s="160"/>
      <c r="AFW87" s="160"/>
      <c r="AFX87" s="160"/>
      <c r="AFY87" s="162"/>
      <c r="AFZ87" s="163"/>
      <c r="AGA87" s="164"/>
      <c r="AGB87" s="160"/>
      <c r="AGC87" s="160"/>
      <c r="AGD87" s="160"/>
      <c r="AGE87" s="160"/>
      <c r="AGF87" s="161"/>
      <c r="AGG87" s="160"/>
      <c r="AGH87" s="160"/>
      <c r="AGI87" s="160"/>
      <c r="AGJ87" s="160"/>
      <c r="AGK87" s="162"/>
      <c r="AGL87" s="163"/>
      <c r="AGM87" s="164"/>
      <c r="AGN87" s="160"/>
      <c r="AGO87" s="160"/>
      <c r="AGP87" s="160"/>
      <c r="AGQ87" s="160"/>
      <c r="AGR87" s="161"/>
      <c r="AGS87" s="160"/>
      <c r="AGT87" s="160"/>
      <c r="AGU87" s="160"/>
      <c r="AGV87" s="160"/>
      <c r="AGW87" s="162"/>
      <c r="AGX87" s="163"/>
      <c r="AGY87" s="164"/>
      <c r="AGZ87" s="160"/>
      <c r="AHA87" s="160"/>
      <c r="AHB87" s="160"/>
      <c r="AHC87" s="160"/>
      <c r="AHD87" s="161"/>
      <c r="AHE87" s="160"/>
      <c r="AHF87" s="160"/>
      <c r="AHG87" s="160"/>
      <c r="AHH87" s="160"/>
      <c r="AHI87" s="162"/>
      <c r="AHJ87" s="163"/>
      <c r="AHK87" s="164"/>
      <c r="AHL87" s="160"/>
      <c r="AHM87" s="160"/>
      <c r="AHN87" s="160"/>
      <c r="AHO87" s="160"/>
      <c r="AHP87" s="161"/>
      <c r="AHQ87" s="160"/>
      <c r="AHR87" s="160"/>
      <c r="AHS87" s="160"/>
      <c r="AHT87" s="160"/>
      <c r="AHU87" s="162"/>
      <c r="AHV87" s="163"/>
      <c r="AHW87" s="164"/>
      <c r="AHX87" s="160"/>
      <c r="AHY87" s="160"/>
      <c r="AHZ87" s="160"/>
      <c r="AIA87" s="160"/>
      <c r="AIB87" s="161"/>
      <c r="AIC87" s="160"/>
      <c r="AID87" s="160"/>
      <c r="AIE87" s="160"/>
      <c r="AIF87" s="160"/>
      <c r="AIG87" s="162"/>
      <c r="AIH87" s="163"/>
      <c r="AII87" s="164"/>
      <c r="AIJ87" s="160"/>
      <c r="AIK87" s="160"/>
      <c r="AIL87" s="160"/>
      <c r="AIM87" s="160"/>
      <c r="AIN87" s="161"/>
      <c r="AIO87" s="160"/>
      <c r="AIP87" s="160"/>
      <c r="AIQ87" s="160"/>
      <c r="AIR87" s="160"/>
      <c r="AIS87" s="162"/>
      <c r="AIT87" s="163"/>
      <c r="AIU87" s="164"/>
      <c r="AIV87" s="160"/>
      <c r="AIW87" s="160"/>
      <c r="AIX87" s="160"/>
      <c r="AIY87" s="160"/>
      <c r="AIZ87" s="161"/>
      <c r="AJA87" s="160"/>
      <c r="AJB87" s="160"/>
      <c r="AJC87" s="160"/>
      <c r="AJD87" s="160"/>
      <c r="AJE87" s="162"/>
      <c r="AJF87" s="163"/>
      <c r="AJG87" s="164"/>
      <c r="AJH87" s="160"/>
      <c r="AJI87" s="160"/>
      <c r="AJJ87" s="160"/>
      <c r="AJK87" s="160"/>
      <c r="AJL87" s="161"/>
      <c r="AJM87" s="160"/>
      <c r="AJN87" s="160"/>
      <c r="AJO87" s="160"/>
      <c r="AJP87" s="160"/>
      <c r="AJQ87" s="162"/>
      <c r="AJR87" s="163"/>
      <c r="AJS87" s="164"/>
      <c r="AJT87" s="160"/>
      <c r="AJU87" s="160"/>
      <c r="AJV87" s="160"/>
      <c r="AJW87" s="160"/>
      <c r="AJX87" s="161"/>
      <c r="AJY87" s="160"/>
      <c r="AJZ87" s="160"/>
      <c r="AKA87" s="160"/>
      <c r="AKB87" s="160"/>
      <c r="AKC87" s="162"/>
      <c r="AKD87" s="163"/>
      <c r="AKE87" s="164"/>
      <c r="AKF87" s="160"/>
      <c r="AKG87" s="160"/>
      <c r="AKH87" s="160"/>
      <c r="AKI87" s="160"/>
      <c r="AKJ87" s="161"/>
      <c r="AKK87" s="160"/>
      <c r="AKL87" s="160"/>
      <c r="AKM87" s="160"/>
      <c r="AKN87" s="160"/>
      <c r="AKO87" s="162"/>
      <c r="AKP87" s="163"/>
      <c r="AKQ87" s="164"/>
      <c r="AKR87" s="160"/>
      <c r="AKS87" s="160"/>
      <c r="AKT87" s="160"/>
      <c r="AKU87" s="160"/>
      <c r="AKV87" s="161"/>
      <c r="AKW87" s="160"/>
      <c r="AKX87" s="160"/>
      <c r="AKY87" s="160"/>
      <c r="AKZ87" s="160"/>
      <c r="ALA87" s="162"/>
      <c r="ALB87" s="163"/>
      <c r="ALC87" s="164"/>
      <c r="ALD87" s="160"/>
      <c r="ALE87" s="160"/>
      <c r="ALF87" s="160"/>
      <c r="ALG87" s="160"/>
      <c r="ALH87" s="161"/>
      <c r="ALI87" s="160"/>
      <c r="ALJ87" s="160"/>
      <c r="ALK87" s="160"/>
      <c r="ALL87" s="160"/>
      <c r="ALM87" s="162"/>
      <c r="ALN87" s="163"/>
      <c r="ALO87" s="164"/>
      <c r="ALP87" s="160"/>
      <c r="ALQ87" s="160"/>
      <c r="ALR87" s="160"/>
      <c r="ALS87" s="160"/>
      <c r="ALT87" s="161"/>
      <c r="ALU87" s="160"/>
      <c r="ALV87" s="160"/>
      <c r="ALW87" s="160"/>
      <c r="ALX87" s="160"/>
      <c r="ALY87" s="162"/>
      <c r="ALZ87" s="163"/>
      <c r="AMA87" s="164"/>
      <c r="AMB87" s="160"/>
      <c r="AMC87" s="160"/>
      <c r="AMD87" s="160"/>
      <c r="AME87" s="160"/>
      <c r="AMF87" s="161"/>
      <c r="AMG87" s="160"/>
      <c r="AMH87" s="160"/>
      <c r="AMI87" s="160"/>
      <c r="AMJ87" s="160"/>
      <c r="AMK87" s="162"/>
      <c r="AML87" s="163"/>
      <c r="AMM87" s="164"/>
      <c r="AMN87" s="160"/>
      <c r="AMO87" s="160"/>
      <c r="AMP87" s="160"/>
      <c r="AMQ87" s="160"/>
      <c r="AMR87" s="161"/>
      <c r="AMS87" s="160"/>
      <c r="AMT87" s="160"/>
      <c r="AMU87" s="160"/>
      <c r="AMV87" s="160"/>
      <c r="AMW87" s="162"/>
      <c r="AMX87" s="163"/>
      <c r="AMY87" s="164"/>
      <c r="AMZ87" s="160"/>
      <c r="ANA87" s="160"/>
      <c r="ANB87" s="160"/>
      <c r="ANC87" s="160"/>
      <c r="AND87" s="161"/>
      <c r="ANE87" s="160"/>
      <c r="ANF87" s="160"/>
      <c r="ANG87" s="160"/>
      <c r="ANH87" s="160"/>
      <c r="ANI87" s="162"/>
      <c r="ANJ87" s="163"/>
      <c r="ANK87" s="164"/>
      <c r="ANL87" s="160"/>
      <c r="ANM87" s="160"/>
      <c r="ANN87" s="160"/>
      <c r="ANO87" s="160"/>
      <c r="ANP87" s="161"/>
      <c r="ANQ87" s="160"/>
      <c r="ANR87" s="160"/>
      <c r="ANS87" s="160"/>
      <c r="ANT87" s="160"/>
      <c r="ANU87" s="162"/>
      <c r="ANV87" s="163"/>
      <c r="ANW87" s="164"/>
      <c r="ANX87" s="160"/>
      <c r="ANY87" s="160"/>
      <c r="ANZ87" s="160"/>
      <c r="AOA87" s="160"/>
      <c r="AOB87" s="161"/>
      <c r="AOC87" s="160"/>
      <c r="AOD87" s="160"/>
      <c r="AOE87" s="160"/>
      <c r="AOF87" s="160"/>
      <c r="AOG87" s="162"/>
      <c r="AOH87" s="163"/>
      <c r="AOI87" s="164"/>
      <c r="AOJ87" s="160"/>
      <c r="AOK87" s="160"/>
      <c r="AOL87" s="160"/>
      <c r="AOM87" s="160"/>
      <c r="AON87" s="161"/>
      <c r="AOO87" s="160"/>
      <c r="AOP87" s="160"/>
      <c r="AOQ87" s="160"/>
      <c r="AOR87" s="160"/>
      <c r="AOS87" s="162"/>
      <c r="AOT87" s="163"/>
      <c r="AOU87" s="164"/>
      <c r="AOV87" s="160"/>
      <c r="AOW87" s="160"/>
      <c r="AOX87" s="160"/>
      <c r="AOY87" s="160"/>
      <c r="AOZ87" s="161"/>
      <c r="APA87" s="160"/>
      <c r="APB87" s="160"/>
      <c r="APC87" s="160"/>
      <c r="APD87" s="160"/>
      <c r="APE87" s="162"/>
      <c r="APF87" s="163"/>
      <c r="APG87" s="164"/>
      <c r="APH87" s="160"/>
      <c r="API87" s="160"/>
      <c r="APJ87" s="160"/>
      <c r="APK87" s="160"/>
      <c r="APL87" s="161"/>
      <c r="APM87" s="160"/>
      <c r="APN87" s="160"/>
      <c r="APO87" s="160"/>
      <c r="APP87" s="160"/>
      <c r="APQ87" s="162"/>
      <c r="APR87" s="163"/>
      <c r="APS87" s="164"/>
      <c r="APT87" s="160"/>
      <c r="APU87" s="160"/>
      <c r="APV87" s="160"/>
      <c r="APW87" s="160"/>
      <c r="APX87" s="161"/>
      <c r="APY87" s="160"/>
      <c r="APZ87" s="160"/>
      <c r="AQA87" s="160"/>
      <c r="AQB87" s="160"/>
      <c r="AQC87" s="162"/>
      <c r="AQD87" s="163"/>
      <c r="AQE87" s="164"/>
      <c r="AQF87" s="160"/>
      <c r="AQG87" s="160"/>
      <c r="AQH87" s="160"/>
      <c r="AQI87" s="160"/>
      <c r="AQJ87" s="161"/>
      <c r="AQK87" s="160"/>
      <c r="AQL87" s="160"/>
      <c r="AQM87" s="160"/>
      <c r="AQN87" s="160"/>
      <c r="AQO87" s="162"/>
      <c r="AQP87" s="163"/>
      <c r="AQQ87" s="164"/>
      <c r="AQR87" s="160"/>
      <c r="AQS87" s="160"/>
      <c r="AQT87" s="160"/>
      <c r="AQU87" s="160"/>
      <c r="AQV87" s="161"/>
      <c r="AQW87" s="160"/>
      <c r="AQX87" s="160"/>
      <c r="AQY87" s="160"/>
      <c r="AQZ87" s="160"/>
      <c r="ARA87" s="162"/>
      <c r="ARB87" s="163"/>
      <c r="ARC87" s="164"/>
      <c r="ARD87" s="160"/>
      <c r="ARE87" s="160"/>
      <c r="ARF87" s="160"/>
      <c r="ARG87" s="160"/>
      <c r="ARH87" s="161"/>
      <c r="ARI87" s="160"/>
      <c r="ARJ87" s="160"/>
      <c r="ARK87" s="160"/>
      <c r="ARL87" s="160"/>
      <c r="ARM87" s="162"/>
      <c r="ARN87" s="163"/>
      <c r="ARO87" s="164"/>
      <c r="ARP87" s="160"/>
      <c r="ARQ87" s="160"/>
      <c r="ARR87" s="160"/>
      <c r="ARS87" s="160"/>
      <c r="ART87" s="161"/>
      <c r="ARU87" s="160"/>
      <c r="ARV87" s="160"/>
      <c r="ARW87" s="160"/>
      <c r="ARX87" s="160"/>
      <c r="ARY87" s="162"/>
      <c r="ARZ87" s="163"/>
      <c r="ASA87" s="164"/>
      <c r="ASB87" s="160"/>
      <c r="ASC87" s="160"/>
      <c r="ASD87" s="160"/>
      <c r="ASE87" s="160"/>
      <c r="ASF87" s="161"/>
      <c r="ASG87" s="160"/>
      <c r="ASH87" s="160"/>
      <c r="ASI87" s="160"/>
      <c r="ASJ87" s="160"/>
      <c r="ASK87" s="162"/>
      <c r="ASL87" s="163"/>
      <c r="ASM87" s="164"/>
      <c r="ASN87" s="160"/>
      <c r="ASO87" s="160"/>
      <c r="ASP87" s="160"/>
      <c r="ASQ87" s="160"/>
      <c r="ASR87" s="161"/>
      <c r="ASS87" s="160"/>
      <c r="AST87" s="160"/>
      <c r="ASU87" s="160"/>
      <c r="ASV87" s="160"/>
      <c r="ASW87" s="162"/>
      <c r="ASX87" s="163"/>
      <c r="ASY87" s="164"/>
      <c r="ASZ87" s="160"/>
      <c r="ATA87" s="160"/>
      <c r="ATB87" s="160"/>
      <c r="ATC87" s="160"/>
      <c r="ATD87" s="161"/>
      <c r="ATE87" s="160"/>
      <c r="ATF87" s="160"/>
      <c r="ATG87" s="160"/>
      <c r="ATH87" s="160"/>
      <c r="ATI87" s="162"/>
      <c r="ATJ87" s="163"/>
      <c r="ATK87" s="164"/>
      <c r="ATL87" s="160"/>
      <c r="ATM87" s="160"/>
      <c r="ATN87" s="160"/>
      <c r="ATO87" s="160"/>
      <c r="ATP87" s="161"/>
      <c r="ATQ87" s="160"/>
      <c r="ATR87" s="160"/>
      <c r="ATS87" s="160"/>
      <c r="ATT87" s="160"/>
      <c r="ATU87" s="162"/>
      <c r="ATV87" s="163"/>
      <c r="ATW87" s="164"/>
      <c r="ATX87" s="160"/>
      <c r="ATY87" s="160"/>
      <c r="ATZ87" s="160"/>
      <c r="AUA87" s="160"/>
      <c r="AUB87" s="161"/>
      <c r="AUC87" s="160"/>
      <c r="AUD87" s="160"/>
      <c r="AUE87" s="160"/>
      <c r="AUF87" s="160"/>
      <c r="AUG87" s="162"/>
      <c r="AUH87" s="163"/>
      <c r="AUI87" s="164"/>
      <c r="AUJ87" s="160"/>
      <c r="AUK87" s="160"/>
      <c r="AUL87" s="160"/>
      <c r="AUM87" s="160"/>
      <c r="AUN87" s="161"/>
      <c r="AUO87" s="160"/>
      <c r="AUP87" s="160"/>
      <c r="AUQ87" s="160"/>
      <c r="AUR87" s="160"/>
      <c r="AUS87" s="162"/>
      <c r="AUT87" s="163"/>
      <c r="AUU87" s="164"/>
      <c r="AUV87" s="160"/>
      <c r="AUW87" s="160"/>
      <c r="AUX87" s="160"/>
      <c r="AUY87" s="160"/>
      <c r="AUZ87" s="161"/>
      <c r="AVA87" s="160"/>
      <c r="AVB87" s="160"/>
      <c r="AVC87" s="160"/>
      <c r="AVD87" s="160"/>
      <c r="AVE87" s="162"/>
      <c r="AVF87" s="163"/>
      <c r="AVG87" s="164"/>
      <c r="AVH87" s="160"/>
      <c r="AVI87" s="160"/>
      <c r="AVJ87" s="160"/>
      <c r="AVK87" s="160"/>
      <c r="AVL87" s="161"/>
      <c r="AVM87" s="160"/>
      <c r="AVN87" s="160"/>
      <c r="AVO87" s="160"/>
      <c r="AVP87" s="160"/>
      <c r="AVQ87" s="162"/>
      <c r="AVR87" s="163"/>
      <c r="AVS87" s="164"/>
      <c r="AVT87" s="160"/>
      <c r="AVU87" s="160"/>
      <c r="AVV87" s="160"/>
      <c r="AVW87" s="160"/>
      <c r="AVX87" s="161"/>
      <c r="AVY87" s="160"/>
      <c r="AVZ87" s="160"/>
      <c r="AWA87" s="160"/>
      <c r="AWB87" s="160"/>
      <c r="AWC87" s="162"/>
      <c r="AWD87" s="163"/>
      <c r="AWE87" s="164"/>
      <c r="AWF87" s="160"/>
      <c r="AWG87" s="160"/>
      <c r="AWH87" s="160"/>
      <c r="AWI87" s="160"/>
      <c r="AWJ87" s="161"/>
      <c r="AWK87" s="160"/>
      <c r="AWL87" s="160"/>
      <c r="AWM87" s="160"/>
      <c r="AWN87" s="160"/>
      <c r="AWO87" s="162"/>
      <c r="AWP87" s="163"/>
      <c r="AWQ87" s="164"/>
      <c r="AWR87" s="160"/>
      <c r="AWS87" s="160"/>
      <c r="AWT87" s="160"/>
      <c r="AWU87" s="160"/>
      <c r="AWV87" s="161"/>
      <c r="AWW87" s="160"/>
      <c r="AWX87" s="160"/>
      <c r="AWY87" s="160"/>
      <c r="AWZ87" s="160"/>
      <c r="AXA87" s="162"/>
      <c r="AXB87" s="163"/>
      <c r="AXC87" s="164"/>
      <c r="AXD87" s="160"/>
      <c r="AXE87" s="160"/>
      <c r="AXF87" s="160"/>
      <c r="AXG87" s="160"/>
      <c r="AXH87" s="161"/>
      <c r="AXI87" s="160"/>
      <c r="AXJ87" s="160"/>
      <c r="AXK87" s="160"/>
      <c r="AXL87" s="160"/>
      <c r="AXM87" s="162"/>
      <c r="AXN87" s="163"/>
      <c r="AXO87" s="164"/>
      <c r="AXP87" s="160"/>
      <c r="AXQ87" s="160"/>
      <c r="AXR87" s="160"/>
      <c r="AXS87" s="160"/>
      <c r="AXT87" s="161"/>
      <c r="AXU87" s="160"/>
      <c r="AXV87" s="160"/>
      <c r="AXW87" s="160"/>
      <c r="AXX87" s="160"/>
      <c r="AXY87" s="162"/>
      <c r="AXZ87" s="163"/>
      <c r="AYA87" s="164"/>
      <c r="AYB87" s="160"/>
      <c r="AYC87" s="160"/>
      <c r="AYD87" s="160"/>
      <c r="AYE87" s="160"/>
      <c r="AYF87" s="161"/>
      <c r="AYG87" s="160"/>
      <c r="AYH87" s="160"/>
      <c r="AYI87" s="160"/>
      <c r="AYJ87" s="160"/>
      <c r="AYK87" s="162"/>
      <c r="AYL87" s="163"/>
      <c r="AYM87" s="164"/>
      <c r="AYN87" s="160"/>
      <c r="AYO87" s="160"/>
      <c r="AYP87" s="160"/>
      <c r="AYQ87" s="160"/>
      <c r="AYR87" s="161"/>
      <c r="AYS87" s="160"/>
      <c r="AYT87" s="160"/>
      <c r="AYU87" s="160"/>
      <c r="AYV87" s="160"/>
      <c r="AYW87" s="162"/>
      <c r="AYX87" s="163"/>
      <c r="AYY87" s="164"/>
      <c r="AYZ87" s="160"/>
      <c r="AZA87" s="160"/>
      <c r="AZB87" s="160"/>
      <c r="AZC87" s="160"/>
      <c r="AZD87" s="161"/>
      <c r="AZE87" s="160"/>
      <c r="AZF87" s="160"/>
      <c r="AZG87" s="160"/>
      <c r="AZH87" s="160"/>
      <c r="AZI87" s="162"/>
      <c r="AZJ87" s="163"/>
      <c r="AZK87" s="164"/>
      <c r="AZL87" s="160"/>
      <c r="AZM87" s="160"/>
      <c r="AZN87" s="160"/>
      <c r="AZO87" s="160"/>
      <c r="AZP87" s="161"/>
      <c r="AZQ87" s="160"/>
      <c r="AZR87" s="160"/>
      <c r="AZS87" s="160"/>
      <c r="AZT87" s="160"/>
      <c r="AZU87" s="162"/>
      <c r="AZV87" s="163"/>
      <c r="AZW87" s="164"/>
      <c r="AZX87" s="160"/>
      <c r="AZY87" s="160"/>
      <c r="AZZ87" s="160"/>
      <c r="BAA87" s="160"/>
      <c r="BAB87" s="161"/>
      <c r="BAC87" s="160"/>
      <c r="BAD87" s="160"/>
      <c r="BAE87" s="160"/>
      <c r="BAF87" s="160"/>
      <c r="BAG87" s="162"/>
      <c r="BAH87" s="163"/>
      <c r="BAI87" s="164"/>
      <c r="BAJ87" s="160"/>
      <c r="BAK87" s="160"/>
      <c r="BAL87" s="160"/>
      <c r="BAM87" s="160"/>
      <c r="BAN87" s="161"/>
      <c r="BAO87" s="160"/>
      <c r="BAP87" s="160"/>
      <c r="BAQ87" s="160"/>
      <c r="BAR87" s="160"/>
      <c r="BAS87" s="162"/>
      <c r="BAT87" s="163"/>
      <c r="BAU87" s="164"/>
      <c r="BAV87" s="160"/>
      <c r="BAW87" s="160"/>
      <c r="BAX87" s="160"/>
      <c r="BAY87" s="160"/>
      <c r="BAZ87" s="161"/>
      <c r="BBA87" s="160"/>
      <c r="BBB87" s="160"/>
      <c r="BBC87" s="160"/>
      <c r="BBD87" s="160"/>
      <c r="BBE87" s="162"/>
      <c r="BBF87" s="163"/>
      <c r="BBG87" s="164"/>
      <c r="BBH87" s="160"/>
      <c r="BBI87" s="160"/>
      <c r="BBJ87" s="160"/>
      <c r="BBK87" s="160"/>
      <c r="BBL87" s="161"/>
      <c r="BBM87" s="160"/>
      <c r="BBN87" s="160"/>
      <c r="BBO87" s="160"/>
      <c r="BBP87" s="160"/>
      <c r="BBQ87" s="162"/>
      <c r="BBR87" s="163"/>
      <c r="BBS87" s="164"/>
      <c r="BBT87" s="160"/>
      <c r="BBU87" s="160"/>
      <c r="BBV87" s="160"/>
      <c r="BBW87" s="160"/>
      <c r="BBX87" s="161"/>
      <c r="BBY87" s="160"/>
      <c r="BBZ87" s="160"/>
      <c r="BCA87" s="160"/>
      <c r="BCB87" s="160"/>
      <c r="BCC87" s="162"/>
      <c r="BCD87" s="163"/>
      <c r="BCE87" s="164"/>
      <c r="BCF87" s="160"/>
      <c r="BCG87" s="160"/>
      <c r="BCH87" s="160"/>
      <c r="BCI87" s="160"/>
      <c r="BCJ87" s="161"/>
      <c r="BCK87" s="160"/>
      <c r="BCL87" s="160"/>
      <c r="BCM87" s="160"/>
      <c r="BCN87" s="160"/>
      <c r="BCO87" s="162"/>
      <c r="BCP87" s="163"/>
      <c r="BCQ87" s="164"/>
      <c r="BCR87" s="160"/>
      <c r="BCS87" s="160"/>
      <c r="BCT87" s="160"/>
      <c r="BCU87" s="160"/>
      <c r="BCV87" s="161"/>
      <c r="BCW87" s="160"/>
      <c r="BCX87" s="160"/>
      <c r="BCY87" s="160"/>
      <c r="BCZ87" s="160"/>
      <c r="BDA87" s="162"/>
      <c r="BDB87" s="163"/>
      <c r="BDC87" s="164"/>
      <c r="BDD87" s="160"/>
      <c r="BDE87" s="160"/>
      <c r="BDF87" s="160"/>
      <c r="BDG87" s="160"/>
      <c r="BDH87" s="161"/>
      <c r="BDI87" s="160"/>
      <c r="BDJ87" s="160"/>
      <c r="BDK87" s="160"/>
      <c r="BDL87" s="160"/>
      <c r="BDM87" s="162"/>
      <c r="BDN87" s="163"/>
      <c r="BDO87" s="164"/>
      <c r="BDP87" s="160"/>
      <c r="BDQ87" s="160"/>
      <c r="BDR87" s="160"/>
      <c r="BDS87" s="160"/>
      <c r="BDT87" s="161"/>
      <c r="BDU87" s="160"/>
      <c r="BDV87" s="160"/>
      <c r="BDW87" s="160"/>
      <c r="BDX87" s="160"/>
      <c r="BDY87" s="162"/>
      <c r="BDZ87" s="163"/>
      <c r="BEA87" s="164"/>
      <c r="BEB87" s="160"/>
      <c r="BEC87" s="160"/>
      <c r="BED87" s="160"/>
      <c r="BEE87" s="160"/>
      <c r="BEF87" s="161"/>
      <c r="BEG87" s="160"/>
      <c r="BEH87" s="160"/>
      <c r="BEI87" s="160"/>
      <c r="BEJ87" s="160"/>
      <c r="BEK87" s="162"/>
      <c r="BEL87" s="163"/>
      <c r="BEM87" s="164"/>
      <c r="BEN87" s="160"/>
      <c r="BEO87" s="160"/>
      <c r="BEP87" s="160"/>
      <c r="BEQ87" s="160"/>
      <c r="BER87" s="161"/>
      <c r="BES87" s="160"/>
      <c r="BET87" s="160"/>
      <c r="BEU87" s="160"/>
      <c r="BEV87" s="160"/>
      <c r="BEW87" s="162"/>
      <c r="BEX87" s="163"/>
      <c r="BEY87" s="164"/>
      <c r="BEZ87" s="160"/>
      <c r="BFA87" s="160"/>
      <c r="BFB87" s="160"/>
      <c r="BFC87" s="160"/>
      <c r="BFD87" s="161"/>
      <c r="BFE87" s="160"/>
      <c r="BFF87" s="160"/>
      <c r="BFG87" s="160"/>
      <c r="BFH87" s="160"/>
      <c r="BFI87" s="162"/>
      <c r="BFJ87" s="163"/>
      <c r="BFK87" s="164"/>
      <c r="BFL87" s="160"/>
      <c r="BFM87" s="160"/>
      <c r="BFN87" s="160"/>
      <c r="BFO87" s="160"/>
      <c r="BFP87" s="161"/>
      <c r="BFQ87" s="160"/>
      <c r="BFR87" s="160"/>
      <c r="BFS87" s="160"/>
      <c r="BFT87" s="160"/>
      <c r="BFU87" s="162"/>
      <c r="BFV87" s="163"/>
      <c r="BFW87" s="164"/>
      <c r="BFX87" s="160"/>
      <c r="BFY87" s="160"/>
      <c r="BFZ87" s="160"/>
      <c r="BGA87" s="160"/>
      <c r="BGB87" s="161"/>
      <c r="BGC87" s="160"/>
      <c r="BGD87" s="160"/>
      <c r="BGE87" s="160"/>
      <c r="BGF87" s="160"/>
      <c r="BGG87" s="162"/>
      <c r="BGH87" s="163"/>
      <c r="BGI87" s="164"/>
      <c r="BGJ87" s="160"/>
      <c r="BGK87" s="160"/>
      <c r="BGL87" s="160"/>
      <c r="BGM87" s="160"/>
      <c r="BGN87" s="161"/>
      <c r="BGO87" s="160"/>
      <c r="BGP87" s="160"/>
      <c r="BGQ87" s="160"/>
      <c r="BGR87" s="160"/>
      <c r="BGS87" s="162"/>
      <c r="BGT87" s="163"/>
      <c r="BGU87" s="164"/>
      <c r="BGV87" s="160"/>
      <c r="BGW87" s="160"/>
      <c r="BGX87" s="160"/>
      <c r="BGY87" s="160"/>
      <c r="BGZ87" s="161"/>
      <c r="BHA87" s="160"/>
      <c r="BHB87" s="160"/>
      <c r="BHC87" s="160"/>
      <c r="BHD87" s="160"/>
      <c r="BHE87" s="162"/>
      <c r="BHF87" s="163"/>
      <c r="BHG87" s="164"/>
      <c r="BHH87" s="160"/>
      <c r="BHI87" s="160"/>
      <c r="BHJ87" s="160"/>
      <c r="BHK87" s="160"/>
      <c r="BHL87" s="161"/>
      <c r="BHM87" s="160"/>
      <c r="BHN87" s="160"/>
      <c r="BHO87" s="160"/>
      <c r="BHP87" s="160"/>
      <c r="BHQ87" s="162"/>
      <c r="BHR87" s="163"/>
      <c r="BHS87" s="164"/>
      <c r="BHT87" s="160"/>
      <c r="BHU87" s="160"/>
      <c r="BHV87" s="160"/>
      <c r="BHW87" s="160"/>
      <c r="BHX87" s="161"/>
      <c r="BHY87" s="160"/>
      <c r="BHZ87" s="160"/>
      <c r="BIA87" s="160"/>
      <c r="BIB87" s="160"/>
      <c r="BIC87" s="162"/>
      <c r="BID87" s="163"/>
      <c r="BIE87" s="164"/>
      <c r="BIF87" s="160"/>
      <c r="BIG87" s="160"/>
      <c r="BIH87" s="160"/>
      <c r="BII87" s="160"/>
      <c r="BIJ87" s="161"/>
      <c r="BIK87" s="160"/>
      <c r="BIL87" s="160"/>
      <c r="BIM87" s="160"/>
      <c r="BIN87" s="160"/>
      <c r="BIO87" s="162"/>
      <c r="BIP87" s="163"/>
      <c r="BIQ87" s="164"/>
      <c r="BIR87" s="160"/>
      <c r="BIS87" s="160"/>
      <c r="BIT87" s="160"/>
      <c r="BIU87" s="160"/>
      <c r="BIV87" s="161"/>
      <c r="BIW87" s="160"/>
      <c r="BIX87" s="160"/>
      <c r="BIY87" s="160"/>
      <c r="BIZ87" s="160"/>
      <c r="BJA87" s="162"/>
      <c r="BJB87" s="163"/>
      <c r="BJC87" s="164"/>
      <c r="BJD87" s="160"/>
      <c r="BJE87" s="160"/>
      <c r="BJF87" s="160"/>
      <c r="BJG87" s="160"/>
      <c r="BJH87" s="161"/>
      <c r="BJI87" s="160"/>
      <c r="BJJ87" s="160"/>
      <c r="BJK87" s="160"/>
      <c r="BJL87" s="160"/>
      <c r="BJM87" s="162"/>
      <c r="BJN87" s="163"/>
      <c r="BJO87" s="164"/>
      <c r="BJP87" s="160"/>
      <c r="BJQ87" s="160"/>
      <c r="BJR87" s="160"/>
      <c r="BJS87" s="160"/>
      <c r="BJT87" s="161"/>
      <c r="BJU87" s="160"/>
      <c r="BJV87" s="160"/>
      <c r="BJW87" s="160"/>
      <c r="BJX87" s="160"/>
      <c r="BJY87" s="162"/>
      <c r="BJZ87" s="163"/>
      <c r="BKA87" s="164"/>
      <c r="BKB87" s="160"/>
      <c r="BKC87" s="160"/>
      <c r="BKD87" s="160"/>
      <c r="BKE87" s="160"/>
      <c r="BKF87" s="161"/>
      <c r="BKG87" s="160"/>
      <c r="BKH87" s="160"/>
      <c r="BKI87" s="160"/>
      <c r="BKJ87" s="160"/>
      <c r="BKK87" s="162"/>
      <c r="BKL87" s="163"/>
      <c r="BKM87" s="164"/>
      <c r="BKN87" s="160"/>
      <c r="BKO87" s="160"/>
      <c r="BKP87" s="160"/>
      <c r="BKQ87" s="160"/>
      <c r="BKR87" s="161"/>
      <c r="BKS87" s="160"/>
      <c r="BKT87" s="160"/>
      <c r="BKU87" s="160"/>
      <c r="BKV87" s="160"/>
      <c r="BKW87" s="162"/>
      <c r="BKX87" s="163"/>
      <c r="BKY87" s="164"/>
      <c r="BKZ87" s="160"/>
      <c r="BLA87" s="160"/>
      <c r="BLB87" s="160"/>
      <c r="BLC87" s="160"/>
      <c r="BLD87" s="161"/>
      <c r="BLE87" s="160"/>
      <c r="BLF87" s="160"/>
      <c r="BLG87" s="160"/>
      <c r="BLH87" s="160"/>
      <c r="BLI87" s="162"/>
      <c r="BLJ87" s="163"/>
      <c r="BLK87" s="164"/>
      <c r="BLL87" s="160"/>
      <c r="BLM87" s="160"/>
      <c r="BLN87" s="160"/>
      <c r="BLO87" s="160"/>
      <c r="BLP87" s="161"/>
      <c r="BLQ87" s="160"/>
      <c r="BLR87" s="160"/>
      <c r="BLS87" s="160"/>
      <c r="BLT87" s="160"/>
      <c r="BLU87" s="162"/>
      <c r="BLV87" s="163"/>
      <c r="BLW87" s="164"/>
      <c r="BLX87" s="160"/>
      <c r="BLY87" s="160"/>
      <c r="BLZ87" s="160"/>
      <c r="BMA87" s="160"/>
      <c r="BMB87" s="161"/>
      <c r="BMC87" s="160"/>
      <c r="BMD87" s="160"/>
      <c r="BME87" s="160"/>
      <c r="BMF87" s="160"/>
      <c r="BMG87" s="162"/>
      <c r="BMH87" s="163"/>
      <c r="BMI87" s="164"/>
      <c r="BMJ87" s="160"/>
      <c r="BMK87" s="160"/>
      <c r="BML87" s="160"/>
      <c r="BMM87" s="160"/>
      <c r="BMN87" s="161"/>
      <c r="BMO87" s="160"/>
      <c r="BMP87" s="160"/>
      <c r="BMQ87" s="160"/>
      <c r="BMR87" s="160"/>
      <c r="BMS87" s="162"/>
      <c r="BMT87" s="163"/>
      <c r="BMU87" s="164"/>
      <c r="BMV87" s="160"/>
      <c r="BMW87" s="160"/>
      <c r="BMX87" s="160"/>
      <c r="BMY87" s="160"/>
      <c r="BMZ87" s="161"/>
      <c r="BNA87" s="160"/>
      <c r="BNB87" s="160"/>
      <c r="BNC87" s="160"/>
      <c r="BND87" s="160"/>
      <c r="BNE87" s="162"/>
      <c r="BNF87" s="163"/>
      <c r="BNG87" s="164"/>
      <c r="BNH87" s="160"/>
      <c r="BNI87" s="160"/>
      <c r="BNJ87" s="160"/>
      <c r="BNK87" s="160"/>
      <c r="BNL87" s="161"/>
      <c r="BNM87" s="160"/>
      <c r="BNN87" s="160"/>
      <c r="BNO87" s="160"/>
      <c r="BNP87" s="160"/>
      <c r="BNQ87" s="162"/>
      <c r="BNR87" s="163"/>
      <c r="BNS87" s="164"/>
      <c r="BNT87" s="160"/>
      <c r="BNU87" s="160"/>
      <c r="BNV87" s="160"/>
      <c r="BNW87" s="160"/>
      <c r="BNX87" s="161"/>
      <c r="BNY87" s="160"/>
      <c r="BNZ87" s="160"/>
      <c r="BOA87" s="160"/>
      <c r="BOB87" s="160"/>
      <c r="BOC87" s="162"/>
      <c r="BOD87" s="163"/>
      <c r="BOE87" s="164"/>
      <c r="BOF87" s="160"/>
      <c r="BOG87" s="160"/>
      <c r="BOH87" s="160"/>
      <c r="BOI87" s="160"/>
      <c r="BOJ87" s="161"/>
      <c r="BOK87" s="160"/>
      <c r="BOL87" s="160"/>
      <c r="BOM87" s="160"/>
      <c r="BON87" s="160"/>
      <c r="BOO87" s="162"/>
      <c r="BOP87" s="163"/>
      <c r="BOQ87" s="164"/>
      <c r="BOR87" s="160"/>
      <c r="BOS87" s="160"/>
      <c r="BOT87" s="160"/>
      <c r="BOU87" s="160"/>
      <c r="BOV87" s="161"/>
      <c r="BOW87" s="160"/>
      <c r="BOX87" s="160"/>
      <c r="BOY87" s="160"/>
      <c r="BOZ87" s="160"/>
      <c r="BPA87" s="162"/>
      <c r="BPB87" s="163"/>
      <c r="BPC87" s="164"/>
      <c r="BPD87" s="160"/>
      <c r="BPE87" s="160"/>
      <c r="BPF87" s="160"/>
      <c r="BPG87" s="160"/>
      <c r="BPH87" s="161"/>
      <c r="BPI87" s="160"/>
      <c r="BPJ87" s="160"/>
      <c r="BPK87" s="160"/>
      <c r="BPL87" s="160"/>
      <c r="BPM87" s="162"/>
      <c r="BPN87" s="163"/>
      <c r="BPO87" s="164"/>
      <c r="BPP87" s="160"/>
      <c r="BPQ87" s="160"/>
      <c r="BPR87" s="160"/>
      <c r="BPS87" s="160"/>
      <c r="BPT87" s="161"/>
      <c r="BPU87" s="160"/>
      <c r="BPV87" s="160"/>
      <c r="BPW87" s="160"/>
      <c r="BPX87" s="160"/>
      <c r="BPY87" s="162"/>
      <c r="BPZ87" s="163"/>
      <c r="BQA87" s="164"/>
      <c r="BQB87" s="160"/>
      <c r="BQC87" s="160"/>
      <c r="BQD87" s="160"/>
      <c r="BQE87" s="160"/>
      <c r="BQF87" s="161"/>
      <c r="BQG87" s="160"/>
      <c r="BQH87" s="160"/>
      <c r="BQI87" s="160"/>
      <c r="BQJ87" s="160"/>
      <c r="BQK87" s="162"/>
      <c r="BQL87" s="163"/>
      <c r="BQM87" s="164"/>
      <c r="BQN87" s="160"/>
      <c r="BQO87" s="160"/>
      <c r="BQP87" s="160"/>
      <c r="BQQ87" s="160"/>
      <c r="BQR87" s="161"/>
      <c r="BQS87" s="160"/>
      <c r="BQT87" s="160"/>
      <c r="BQU87" s="160"/>
      <c r="BQV87" s="160"/>
      <c r="BQW87" s="162"/>
      <c r="BQX87" s="163"/>
      <c r="BQY87" s="164"/>
      <c r="BQZ87" s="160"/>
      <c r="BRA87" s="160"/>
      <c r="BRB87" s="160"/>
      <c r="BRC87" s="160"/>
      <c r="BRD87" s="161"/>
      <c r="BRE87" s="160"/>
      <c r="BRF87" s="160"/>
      <c r="BRG87" s="160"/>
      <c r="BRH87" s="160"/>
      <c r="BRI87" s="162"/>
      <c r="BRJ87" s="163"/>
      <c r="BRK87" s="164"/>
      <c r="BRL87" s="160"/>
      <c r="BRM87" s="160"/>
      <c r="BRN87" s="160"/>
      <c r="BRO87" s="160"/>
      <c r="BRP87" s="161"/>
      <c r="BRQ87" s="160"/>
      <c r="BRR87" s="160"/>
      <c r="BRS87" s="160"/>
      <c r="BRT87" s="160"/>
      <c r="BRU87" s="162"/>
      <c r="BRV87" s="163"/>
      <c r="BRW87" s="164"/>
      <c r="BRX87" s="160"/>
      <c r="BRY87" s="160"/>
      <c r="BRZ87" s="160"/>
      <c r="BSA87" s="160"/>
      <c r="BSB87" s="161"/>
      <c r="BSC87" s="160"/>
      <c r="BSD87" s="160"/>
      <c r="BSE87" s="160"/>
      <c r="BSF87" s="160"/>
      <c r="BSG87" s="162"/>
      <c r="BSH87" s="163"/>
      <c r="BSI87" s="164"/>
      <c r="BSJ87" s="160"/>
      <c r="BSK87" s="160"/>
      <c r="BSL87" s="160"/>
      <c r="BSM87" s="160"/>
      <c r="BSN87" s="161"/>
      <c r="BSO87" s="160"/>
      <c r="BSP87" s="160"/>
      <c r="BSQ87" s="160"/>
      <c r="BSR87" s="160"/>
      <c r="BSS87" s="162"/>
      <c r="BST87" s="163"/>
      <c r="BSU87" s="164"/>
      <c r="BSV87" s="160"/>
      <c r="BSW87" s="160"/>
      <c r="BSX87" s="160"/>
      <c r="BSY87" s="160"/>
      <c r="BSZ87" s="161"/>
      <c r="BTA87" s="160"/>
      <c r="BTB87" s="160"/>
      <c r="BTC87" s="160"/>
      <c r="BTD87" s="160"/>
      <c r="BTE87" s="162"/>
      <c r="BTF87" s="163"/>
      <c r="BTG87" s="164"/>
      <c r="BTH87" s="160"/>
      <c r="BTI87" s="160"/>
      <c r="BTJ87" s="160"/>
      <c r="BTK87" s="160"/>
      <c r="BTL87" s="161"/>
      <c r="BTM87" s="160"/>
      <c r="BTN87" s="160"/>
      <c r="BTO87" s="160"/>
      <c r="BTP87" s="160"/>
      <c r="BTQ87" s="162"/>
      <c r="BTR87" s="163"/>
      <c r="BTS87" s="164"/>
      <c r="BTT87" s="160"/>
      <c r="BTU87" s="160"/>
      <c r="BTV87" s="160"/>
      <c r="BTW87" s="160"/>
      <c r="BTX87" s="161"/>
      <c r="BTY87" s="160"/>
      <c r="BTZ87" s="160"/>
      <c r="BUA87" s="160"/>
      <c r="BUB87" s="160"/>
      <c r="BUC87" s="162"/>
      <c r="BUD87" s="163"/>
      <c r="BUE87" s="164"/>
      <c r="BUF87" s="160"/>
      <c r="BUG87" s="160"/>
      <c r="BUH87" s="160"/>
      <c r="BUI87" s="160"/>
      <c r="BUJ87" s="161"/>
      <c r="BUK87" s="160"/>
      <c r="BUL87" s="160"/>
      <c r="BUM87" s="160"/>
      <c r="BUN87" s="160"/>
      <c r="BUO87" s="162"/>
      <c r="BUP87" s="163"/>
      <c r="BUQ87" s="164"/>
      <c r="BUR87" s="160"/>
      <c r="BUS87" s="160"/>
      <c r="BUT87" s="160"/>
      <c r="BUU87" s="160"/>
      <c r="BUV87" s="161"/>
      <c r="BUW87" s="160"/>
      <c r="BUX87" s="160"/>
      <c r="BUY87" s="160"/>
      <c r="BUZ87" s="160"/>
      <c r="BVA87" s="162"/>
      <c r="BVB87" s="163"/>
      <c r="BVC87" s="164"/>
      <c r="BVD87" s="160"/>
      <c r="BVE87" s="160"/>
      <c r="BVF87" s="160"/>
      <c r="BVG87" s="160"/>
      <c r="BVH87" s="161"/>
      <c r="BVI87" s="160"/>
      <c r="BVJ87" s="160"/>
      <c r="BVK87" s="160"/>
      <c r="BVL87" s="160"/>
      <c r="BVM87" s="162"/>
      <c r="BVN87" s="163"/>
      <c r="BVO87" s="164"/>
      <c r="BVP87" s="160"/>
      <c r="BVQ87" s="160"/>
      <c r="BVR87" s="160"/>
      <c r="BVS87" s="160"/>
      <c r="BVT87" s="161"/>
      <c r="BVU87" s="160"/>
      <c r="BVV87" s="160"/>
      <c r="BVW87" s="160"/>
      <c r="BVX87" s="160"/>
      <c r="BVY87" s="162"/>
      <c r="BVZ87" s="163"/>
      <c r="BWA87" s="164"/>
      <c r="BWB87" s="160"/>
      <c r="BWC87" s="160"/>
      <c r="BWD87" s="160"/>
      <c r="BWE87" s="160"/>
      <c r="BWF87" s="161"/>
      <c r="BWG87" s="160"/>
      <c r="BWH87" s="160"/>
      <c r="BWI87" s="160"/>
      <c r="BWJ87" s="160"/>
      <c r="BWK87" s="162"/>
      <c r="BWL87" s="163"/>
      <c r="BWM87" s="164"/>
      <c r="BWN87" s="160"/>
      <c r="BWO87" s="160"/>
      <c r="BWP87" s="160"/>
      <c r="BWQ87" s="160"/>
      <c r="BWR87" s="161"/>
      <c r="BWS87" s="160"/>
      <c r="BWT87" s="160"/>
      <c r="BWU87" s="160"/>
      <c r="BWV87" s="160"/>
      <c r="BWW87" s="162"/>
      <c r="BWX87" s="163"/>
      <c r="BWY87" s="164"/>
      <c r="BWZ87" s="160"/>
      <c r="BXA87" s="160"/>
      <c r="BXB87" s="160"/>
      <c r="BXC87" s="160"/>
      <c r="BXD87" s="161"/>
      <c r="BXE87" s="160"/>
      <c r="BXF87" s="160"/>
      <c r="BXG87" s="160"/>
      <c r="BXH87" s="160"/>
      <c r="BXI87" s="162"/>
      <c r="BXJ87" s="163"/>
      <c r="BXK87" s="164"/>
      <c r="BXL87" s="160"/>
      <c r="BXM87" s="160"/>
      <c r="BXN87" s="160"/>
      <c r="BXO87" s="160"/>
      <c r="BXP87" s="161"/>
      <c r="BXQ87" s="160"/>
      <c r="BXR87" s="160"/>
      <c r="BXS87" s="160"/>
      <c r="BXT87" s="160"/>
      <c r="BXU87" s="162"/>
      <c r="BXV87" s="163"/>
      <c r="BXW87" s="164"/>
      <c r="BXX87" s="160"/>
      <c r="BXY87" s="160"/>
      <c r="BXZ87" s="160"/>
      <c r="BYA87" s="160"/>
      <c r="BYB87" s="161"/>
      <c r="BYC87" s="160"/>
      <c r="BYD87" s="160"/>
      <c r="BYE87" s="160"/>
      <c r="BYF87" s="160"/>
      <c r="BYG87" s="162"/>
      <c r="BYH87" s="163"/>
      <c r="BYI87" s="164"/>
      <c r="BYJ87" s="160"/>
      <c r="BYK87" s="160"/>
      <c r="BYL87" s="160"/>
      <c r="BYM87" s="160"/>
      <c r="BYN87" s="161"/>
      <c r="BYO87" s="160"/>
      <c r="BYP87" s="160"/>
      <c r="BYQ87" s="160"/>
      <c r="BYR87" s="160"/>
      <c r="BYS87" s="162"/>
      <c r="BYT87" s="163"/>
      <c r="BYU87" s="164"/>
      <c r="BYV87" s="160"/>
      <c r="BYW87" s="160"/>
      <c r="BYX87" s="160"/>
      <c r="BYY87" s="160"/>
      <c r="BYZ87" s="161"/>
      <c r="BZA87" s="160"/>
      <c r="BZB87" s="160"/>
      <c r="BZC87" s="160"/>
      <c r="BZD87" s="160"/>
      <c r="BZE87" s="162"/>
      <c r="BZF87" s="163"/>
      <c r="BZG87" s="164"/>
      <c r="BZH87" s="160"/>
      <c r="BZI87" s="160"/>
      <c r="BZJ87" s="160"/>
      <c r="BZK87" s="160"/>
      <c r="BZL87" s="161"/>
      <c r="BZM87" s="160"/>
      <c r="BZN87" s="160"/>
      <c r="BZO87" s="160"/>
      <c r="BZP87" s="160"/>
      <c r="BZQ87" s="162"/>
      <c r="BZR87" s="163"/>
      <c r="BZS87" s="164"/>
      <c r="BZT87" s="160"/>
      <c r="BZU87" s="160"/>
      <c r="BZV87" s="160"/>
      <c r="BZW87" s="160"/>
      <c r="BZX87" s="161"/>
      <c r="BZY87" s="160"/>
      <c r="BZZ87" s="160"/>
      <c r="CAA87" s="160"/>
      <c r="CAB87" s="160"/>
      <c r="CAC87" s="162"/>
      <c r="CAD87" s="163"/>
      <c r="CAE87" s="164"/>
      <c r="CAF87" s="160"/>
      <c r="CAG87" s="160"/>
      <c r="CAH87" s="160"/>
      <c r="CAI87" s="160"/>
      <c r="CAJ87" s="161"/>
      <c r="CAK87" s="160"/>
      <c r="CAL87" s="160"/>
      <c r="CAM87" s="160"/>
      <c r="CAN87" s="160"/>
      <c r="CAO87" s="162"/>
      <c r="CAP87" s="163"/>
      <c r="CAQ87" s="164"/>
      <c r="CAR87" s="160"/>
      <c r="CAS87" s="160"/>
      <c r="CAT87" s="160"/>
      <c r="CAU87" s="160"/>
      <c r="CAV87" s="161"/>
      <c r="CAW87" s="160"/>
      <c r="CAX87" s="160"/>
      <c r="CAY87" s="160"/>
      <c r="CAZ87" s="160"/>
      <c r="CBA87" s="162"/>
      <c r="CBB87" s="163"/>
      <c r="CBC87" s="164"/>
      <c r="CBD87" s="160"/>
      <c r="CBE87" s="160"/>
      <c r="CBF87" s="160"/>
      <c r="CBG87" s="160"/>
      <c r="CBH87" s="161"/>
      <c r="CBI87" s="160"/>
      <c r="CBJ87" s="160"/>
      <c r="CBK87" s="160"/>
      <c r="CBL87" s="160"/>
      <c r="CBM87" s="162"/>
      <c r="CBN87" s="163"/>
      <c r="CBO87" s="164"/>
      <c r="CBP87" s="160"/>
      <c r="CBQ87" s="160"/>
      <c r="CBR87" s="160"/>
      <c r="CBS87" s="160"/>
      <c r="CBT87" s="161"/>
      <c r="CBU87" s="160"/>
      <c r="CBV87" s="160"/>
      <c r="CBW87" s="160"/>
      <c r="CBX87" s="160"/>
      <c r="CBY87" s="162"/>
      <c r="CBZ87" s="163"/>
      <c r="CCA87" s="164"/>
      <c r="CCB87" s="160"/>
      <c r="CCC87" s="160"/>
      <c r="CCD87" s="160"/>
      <c r="CCE87" s="160"/>
      <c r="CCF87" s="161"/>
      <c r="CCG87" s="160"/>
      <c r="CCH87" s="160"/>
      <c r="CCI87" s="160"/>
      <c r="CCJ87" s="160"/>
      <c r="CCK87" s="162"/>
      <c r="CCL87" s="163"/>
      <c r="CCM87" s="164"/>
      <c r="CCN87" s="160"/>
      <c r="CCO87" s="160"/>
      <c r="CCP87" s="160"/>
      <c r="CCQ87" s="160"/>
      <c r="CCR87" s="161"/>
      <c r="CCS87" s="160"/>
      <c r="CCT87" s="160"/>
      <c r="CCU87" s="160"/>
      <c r="CCV87" s="160"/>
      <c r="CCW87" s="162"/>
      <c r="CCX87" s="163"/>
      <c r="CCY87" s="164"/>
      <c r="CCZ87" s="160"/>
      <c r="CDA87" s="160"/>
      <c r="CDB87" s="160"/>
      <c r="CDC87" s="160"/>
      <c r="CDD87" s="161"/>
      <c r="CDE87" s="160"/>
      <c r="CDF87" s="160"/>
      <c r="CDG87" s="160"/>
      <c r="CDH87" s="160"/>
      <c r="CDI87" s="162"/>
      <c r="CDJ87" s="163"/>
      <c r="CDK87" s="164"/>
      <c r="CDL87" s="160"/>
      <c r="CDM87" s="160"/>
      <c r="CDN87" s="160"/>
      <c r="CDO87" s="160"/>
      <c r="CDP87" s="161"/>
      <c r="CDQ87" s="160"/>
      <c r="CDR87" s="160"/>
      <c r="CDS87" s="160"/>
      <c r="CDT87" s="160"/>
      <c r="CDU87" s="162"/>
      <c r="CDV87" s="163"/>
      <c r="CDW87" s="164"/>
      <c r="CDX87" s="160"/>
      <c r="CDY87" s="160"/>
      <c r="CDZ87" s="160"/>
      <c r="CEA87" s="160"/>
      <c r="CEB87" s="161"/>
      <c r="CEC87" s="160"/>
      <c r="CED87" s="160"/>
      <c r="CEE87" s="160"/>
      <c r="CEF87" s="160"/>
      <c r="CEG87" s="162"/>
      <c r="CEH87" s="163"/>
      <c r="CEI87" s="164"/>
      <c r="CEJ87" s="160"/>
      <c r="CEK87" s="160"/>
      <c r="CEL87" s="160"/>
      <c r="CEM87" s="160"/>
      <c r="CEN87" s="161"/>
      <c r="CEO87" s="160"/>
      <c r="CEP87" s="160"/>
      <c r="CEQ87" s="160"/>
      <c r="CER87" s="160"/>
      <c r="CES87" s="162"/>
      <c r="CET87" s="163"/>
      <c r="CEU87" s="164"/>
      <c r="CEV87" s="160"/>
      <c r="CEW87" s="160"/>
      <c r="CEX87" s="160"/>
      <c r="CEY87" s="160"/>
      <c r="CEZ87" s="161"/>
      <c r="CFA87" s="160"/>
      <c r="CFB87" s="160"/>
      <c r="CFC87" s="160"/>
      <c r="CFD87" s="160"/>
      <c r="CFE87" s="162"/>
      <c r="CFF87" s="163"/>
      <c r="CFG87" s="164"/>
      <c r="CFH87" s="160"/>
      <c r="CFI87" s="160"/>
      <c r="CFJ87" s="160"/>
      <c r="CFK87" s="160"/>
      <c r="CFL87" s="161"/>
      <c r="CFM87" s="160"/>
      <c r="CFN87" s="160"/>
      <c r="CFO87" s="160"/>
      <c r="CFP87" s="160"/>
      <c r="CFQ87" s="162"/>
      <c r="CFR87" s="163"/>
      <c r="CFS87" s="164"/>
      <c r="CFT87" s="160"/>
      <c r="CFU87" s="160"/>
      <c r="CFV87" s="160"/>
      <c r="CFW87" s="160"/>
      <c r="CFX87" s="161"/>
      <c r="CFY87" s="160"/>
      <c r="CFZ87" s="160"/>
      <c r="CGA87" s="160"/>
      <c r="CGB87" s="160"/>
      <c r="CGC87" s="162"/>
      <c r="CGD87" s="163"/>
      <c r="CGE87" s="164"/>
      <c r="CGF87" s="160"/>
      <c r="CGG87" s="160"/>
      <c r="CGH87" s="160"/>
      <c r="CGI87" s="160"/>
      <c r="CGJ87" s="161"/>
      <c r="CGK87" s="160"/>
      <c r="CGL87" s="160"/>
      <c r="CGM87" s="160"/>
      <c r="CGN87" s="160"/>
      <c r="CGO87" s="162"/>
      <c r="CGP87" s="163"/>
      <c r="CGQ87" s="164"/>
      <c r="CGR87" s="160"/>
      <c r="CGS87" s="160"/>
      <c r="CGT87" s="160"/>
      <c r="CGU87" s="160"/>
      <c r="CGV87" s="161"/>
      <c r="CGW87" s="160"/>
      <c r="CGX87" s="160"/>
      <c r="CGY87" s="160"/>
      <c r="CGZ87" s="160"/>
      <c r="CHA87" s="162"/>
      <c r="CHB87" s="163"/>
      <c r="CHC87" s="164"/>
      <c r="CHD87" s="160"/>
      <c r="CHE87" s="160"/>
      <c r="CHF87" s="160"/>
      <c r="CHG87" s="160"/>
      <c r="CHH87" s="161"/>
      <c r="CHI87" s="160"/>
      <c r="CHJ87" s="160"/>
      <c r="CHK87" s="160"/>
      <c r="CHL87" s="160"/>
      <c r="CHM87" s="162"/>
      <c r="CHN87" s="163"/>
      <c r="CHO87" s="164"/>
      <c r="CHP87" s="160"/>
      <c r="CHQ87" s="160"/>
      <c r="CHR87" s="160"/>
      <c r="CHS87" s="160"/>
      <c r="CHT87" s="161"/>
      <c r="CHU87" s="160"/>
      <c r="CHV87" s="160"/>
      <c r="CHW87" s="160"/>
      <c r="CHX87" s="160"/>
      <c r="CHY87" s="162"/>
      <c r="CHZ87" s="163"/>
      <c r="CIA87" s="164"/>
      <c r="CIB87" s="160"/>
      <c r="CIC87" s="160"/>
      <c r="CID87" s="160"/>
      <c r="CIE87" s="160"/>
      <c r="CIF87" s="161"/>
      <c r="CIG87" s="160"/>
      <c r="CIH87" s="160"/>
      <c r="CII87" s="160"/>
      <c r="CIJ87" s="160"/>
      <c r="CIK87" s="162"/>
      <c r="CIL87" s="163"/>
      <c r="CIM87" s="164"/>
      <c r="CIN87" s="160"/>
      <c r="CIO87" s="160"/>
      <c r="CIP87" s="160"/>
      <c r="CIQ87" s="160"/>
      <c r="CIR87" s="161"/>
      <c r="CIS87" s="160"/>
      <c r="CIT87" s="160"/>
      <c r="CIU87" s="160"/>
      <c r="CIV87" s="160"/>
      <c r="CIW87" s="162"/>
      <c r="CIX87" s="163"/>
      <c r="CIY87" s="164"/>
      <c r="CIZ87" s="160"/>
      <c r="CJA87" s="160"/>
      <c r="CJB87" s="160"/>
      <c r="CJC87" s="160"/>
      <c r="CJD87" s="161"/>
      <c r="CJE87" s="160"/>
      <c r="CJF87" s="160"/>
      <c r="CJG87" s="160"/>
      <c r="CJH87" s="160"/>
      <c r="CJI87" s="162"/>
      <c r="CJJ87" s="163"/>
      <c r="CJK87" s="164"/>
      <c r="CJL87" s="160"/>
      <c r="CJM87" s="160"/>
      <c r="CJN87" s="160"/>
      <c r="CJO87" s="160"/>
      <c r="CJP87" s="161"/>
      <c r="CJQ87" s="160"/>
      <c r="CJR87" s="160"/>
      <c r="CJS87" s="160"/>
      <c r="CJT87" s="160"/>
      <c r="CJU87" s="162"/>
      <c r="CJV87" s="163"/>
      <c r="CJW87" s="164"/>
      <c r="CJX87" s="160"/>
      <c r="CJY87" s="160"/>
      <c r="CJZ87" s="160"/>
      <c r="CKA87" s="160"/>
      <c r="CKB87" s="161"/>
      <c r="CKC87" s="160"/>
      <c r="CKD87" s="160"/>
      <c r="CKE87" s="160"/>
      <c r="CKF87" s="160"/>
      <c r="CKG87" s="162"/>
      <c r="CKH87" s="163"/>
      <c r="CKI87" s="164"/>
      <c r="CKJ87" s="160"/>
      <c r="CKK87" s="160"/>
      <c r="CKL87" s="160"/>
      <c r="CKM87" s="160"/>
      <c r="CKN87" s="161"/>
      <c r="CKO87" s="160"/>
      <c r="CKP87" s="160"/>
      <c r="CKQ87" s="160"/>
      <c r="CKR87" s="160"/>
      <c r="CKS87" s="162"/>
      <c r="CKT87" s="163"/>
      <c r="CKU87" s="164"/>
      <c r="CKV87" s="160"/>
      <c r="CKW87" s="160"/>
      <c r="CKX87" s="160"/>
      <c r="CKY87" s="160"/>
      <c r="CKZ87" s="161"/>
      <c r="CLA87" s="160"/>
      <c r="CLB87" s="160"/>
      <c r="CLC87" s="160"/>
      <c r="CLD87" s="160"/>
      <c r="CLE87" s="162"/>
      <c r="CLF87" s="163"/>
      <c r="CLG87" s="164"/>
      <c r="CLH87" s="160"/>
      <c r="CLI87" s="160"/>
      <c r="CLJ87" s="160"/>
      <c r="CLK87" s="160"/>
      <c r="CLL87" s="161"/>
      <c r="CLM87" s="160"/>
      <c r="CLN87" s="160"/>
      <c r="CLO87" s="160"/>
      <c r="CLP87" s="160"/>
      <c r="CLQ87" s="162"/>
      <c r="CLR87" s="163"/>
      <c r="CLS87" s="164"/>
      <c r="CLT87" s="160"/>
      <c r="CLU87" s="160"/>
      <c r="CLV87" s="160"/>
      <c r="CLW87" s="160"/>
      <c r="CLX87" s="161"/>
      <c r="CLY87" s="160"/>
      <c r="CLZ87" s="160"/>
      <c r="CMA87" s="160"/>
      <c r="CMB87" s="160"/>
      <c r="CMC87" s="162"/>
      <c r="CMD87" s="163"/>
      <c r="CME87" s="164"/>
      <c r="CMF87" s="160"/>
      <c r="CMG87" s="160"/>
      <c r="CMH87" s="160"/>
      <c r="CMI87" s="160"/>
      <c r="CMJ87" s="161"/>
      <c r="CMK87" s="160"/>
      <c r="CML87" s="160"/>
      <c r="CMM87" s="160"/>
      <c r="CMN87" s="160"/>
      <c r="CMO87" s="162"/>
      <c r="CMP87" s="163"/>
      <c r="CMQ87" s="164"/>
      <c r="CMR87" s="160"/>
      <c r="CMS87" s="160"/>
      <c r="CMT87" s="160"/>
      <c r="CMU87" s="160"/>
      <c r="CMV87" s="161"/>
      <c r="CMW87" s="160"/>
      <c r="CMX87" s="160"/>
      <c r="CMY87" s="160"/>
      <c r="CMZ87" s="160"/>
      <c r="CNA87" s="162"/>
      <c r="CNB87" s="163"/>
      <c r="CNC87" s="164"/>
      <c r="CND87" s="160"/>
      <c r="CNE87" s="160"/>
      <c r="CNF87" s="160"/>
      <c r="CNG87" s="160"/>
      <c r="CNH87" s="161"/>
      <c r="CNI87" s="160"/>
      <c r="CNJ87" s="160"/>
      <c r="CNK87" s="160"/>
      <c r="CNL87" s="160"/>
      <c r="CNM87" s="162"/>
      <c r="CNN87" s="163"/>
      <c r="CNO87" s="164"/>
      <c r="CNP87" s="160"/>
      <c r="CNQ87" s="160"/>
      <c r="CNR87" s="160"/>
      <c r="CNS87" s="160"/>
      <c r="CNT87" s="161"/>
      <c r="CNU87" s="160"/>
      <c r="CNV87" s="160"/>
      <c r="CNW87" s="160"/>
      <c r="CNX87" s="160"/>
      <c r="CNY87" s="162"/>
      <c r="CNZ87" s="163"/>
      <c r="COA87" s="164"/>
      <c r="COB87" s="160"/>
      <c r="COC87" s="160"/>
      <c r="COD87" s="160"/>
      <c r="COE87" s="160"/>
      <c r="COF87" s="161"/>
      <c r="COG87" s="160"/>
      <c r="COH87" s="160"/>
      <c r="COI87" s="160"/>
      <c r="COJ87" s="160"/>
      <c r="COK87" s="162"/>
      <c r="COL87" s="163"/>
      <c r="COM87" s="164"/>
      <c r="CON87" s="160"/>
      <c r="COO87" s="160"/>
      <c r="COP87" s="160"/>
      <c r="COQ87" s="160"/>
      <c r="COR87" s="161"/>
      <c r="COS87" s="160"/>
      <c r="COT87" s="160"/>
      <c r="COU87" s="160"/>
      <c r="COV87" s="160"/>
      <c r="COW87" s="162"/>
      <c r="COX87" s="163"/>
      <c r="COY87" s="164"/>
      <c r="COZ87" s="160"/>
      <c r="CPA87" s="160"/>
      <c r="CPB87" s="160"/>
      <c r="CPC87" s="160"/>
      <c r="CPD87" s="161"/>
      <c r="CPE87" s="160"/>
      <c r="CPF87" s="160"/>
      <c r="CPG87" s="160"/>
      <c r="CPH87" s="160"/>
      <c r="CPI87" s="162"/>
      <c r="CPJ87" s="163"/>
      <c r="CPK87" s="164"/>
      <c r="CPL87" s="160"/>
      <c r="CPM87" s="160"/>
      <c r="CPN87" s="160"/>
      <c r="CPO87" s="160"/>
      <c r="CPP87" s="161"/>
      <c r="CPQ87" s="160"/>
      <c r="CPR87" s="160"/>
      <c r="CPS87" s="160"/>
      <c r="CPT87" s="160"/>
      <c r="CPU87" s="162"/>
      <c r="CPV87" s="163"/>
      <c r="CPW87" s="164"/>
      <c r="CPX87" s="160"/>
      <c r="CPY87" s="160"/>
      <c r="CPZ87" s="160"/>
      <c r="CQA87" s="160"/>
      <c r="CQB87" s="161"/>
      <c r="CQC87" s="160"/>
      <c r="CQD87" s="160"/>
      <c r="CQE87" s="160"/>
      <c r="CQF87" s="160"/>
      <c r="CQG87" s="162"/>
      <c r="CQH87" s="163"/>
      <c r="CQI87" s="164"/>
      <c r="CQJ87" s="160"/>
      <c r="CQK87" s="160"/>
      <c r="CQL87" s="160"/>
      <c r="CQM87" s="160"/>
      <c r="CQN87" s="161"/>
      <c r="CQO87" s="160"/>
      <c r="CQP87" s="160"/>
      <c r="CQQ87" s="160"/>
      <c r="CQR87" s="160"/>
      <c r="CQS87" s="162"/>
      <c r="CQT87" s="163"/>
      <c r="CQU87" s="164"/>
      <c r="CQV87" s="160"/>
      <c r="CQW87" s="160"/>
      <c r="CQX87" s="160"/>
      <c r="CQY87" s="160"/>
      <c r="CQZ87" s="161"/>
      <c r="CRA87" s="160"/>
      <c r="CRB87" s="160"/>
      <c r="CRC87" s="160"/>
      <c r="CRD87" s="160"/>
      <c r="CRE87" s="162"/>
      <c r="CRF87" s="163"/>
      <c r="CRG87" s="164"/>
      <c r="CRH87" s="160"/>
      <c r="CRI87" s="160"/>
      <c r="CRJ87" s="160"/>
      <c r="CRK87" s="160"/>
      <c r="CRL87" s="161"/>
      <c r="CRM87" s="160"/>
      <c r="CRN87" s="160"/>
      <c r="CRO87" s="160"/>
      <c r="CRP87" s="160"/>
      <c r="CRQ87" s="162"/>
      <c r="CRR87" s="163"/>
      <c r="CRS87" s="164"/>
      <c r="CRT87" s="160"/>
      <c r="CRU87" s="160"/>
      <c r="CRV87" s="160"/>
      <c r="CRW87" s="160"/>
      <c r="CRX87" s="161"/>
      <c r="CRY87" s="160"/>
      <c r="CRZ87" s="160"/>
      <c r="CSA87" s="160"/>
      <c r="CSB87" s="160"/>
      <c r="CSC87" s="162"/>
      <c r="CSD87" s="163"/>
      <c r="CSE87" s="164"/>
      <c r="CSF87" s="160"/>
      <c r="CSG87" s="160"/>
      <c r="CSH87" s="160"/>
      <c r="CSI87" s="160"/>
      <c r="CSJ87" s="161"/>
      <c r="CSK87" s="160"/>
      <c r="CSL87" s="160"/>
      <c r="CSM87" s="160"/>
      <c r="CSN87" s="160"/>
      <c r="CSO87" s="162"/>
      <c r="CSP87" s="163"/>
      <c r="CSQ87" s="164"/>
      <c r="CSR87" s="160"/>
      <c r="CSS87" s="160"/>
      <c r="CST87" s="160"/>
      <c r="CSU87" s="160"/>
      <c r="CSV87" s="161"/>
      <c r="CSW87" s="160"/>
      <c r="CSX87" s="160"/>
      <c r="CSY87" s="160"/>
      <c r="CSZ87" s="160"/>
      <c r="CTA87" s="162"/>
      <c r="CTB87" s="163"/>
      <c r="CTC87" s="164"/>
      <c r="CTD87" s="160"/>
      <c r="CTE87" s="160"/>
      <c r="CTF87" s="160"/>
      <c r="CTG87" s="160"/>
      <c r="CTH87" s="161"/>
      <c r="CTI87" s="160"/>
      <c r="CTJ87" s="160"/>
      <c r="CTK87" s="160"/>
      <c r="CTL87" s="160"/>
      <c r="CTM87" s="162"/>
      <c r="CTN87" s="163"/>
      <c r="CTO87" s="164"/>
      <c r="CTP87" s="160"/>
      <c r="CTQ87" s="160"/>
      <c r="CTR87" s="160"/>
      <c r="CTS87" s="160"/>
      <c r="CTT87" s="161"/>
      <c r="CTU87" s="160"/>
      <c r="CTV87" s="160"/>
      <c r="CTW87" s="160"/>
      <c r="CTX87" s="160"/>
      <c r="CTY87" s="162"/>
      <c r="CTZ87" s="163"/>
      <c r="CUA87" s="164"/>
      <c r="CUB87" s="160"/>
      <c r="CUC87" s="160"/>
      <c r="CUD87" s="160"/>
      <c r="CUE87" s="160"/>
      <c r="CUF87" s="161"/>
      <c r="CUG87" s="160"/>
      <c r="CUH87" s="160"/>
      <c r="CUI87" s="160"/>
      <c r="CUJ87" s="160"/>
      <c r="CUK87" s="162"/>
      <c r="CUL87" s="163"/>
      <c r="CUM87" s="164"/>
      <c r="CUN87" s="160"/>
      <c r="CUO87" s="160"/>
      <c r="CUP87" s="160"/>
      <c r="CUQ87" s="160"/>
      <c r="CUR87" s="161"/>
      <c r="CUS87" s="160"/>
      <c r="CUT87" s="160"/>
      <c r="CUU87" s="160"/>
      <c r="CUV87" s="160"/>
      <c r="CUW87" s="162"/>
      <c r="CUX87" s="163"/>
      <c r="CUY87" s="164"/>
      <c r="CUZ87" s="160"/>
      <c r="CVA87" s="160"/>
      <c r="CVB87" s="160"/>
      <c r="CVC87" s="160"/>
      <c r="CVD87" s="161"/>
      <c r="CVE87" s="160"/>
      <c r="CVF87" s="160"/>
      <c r="CVG87" s="160"/>
      <c r="CVH87" s="160"/>
      <c r="CVI87" s="162"/>
      <c r="CVJ87" s="163"/>
      <c r="CVK87" s="164"/>
      <c r="CVL87" s="160"/>
      <c r="CVM87" s="160"/>
      <c r="CVN87" s="160"/>
      <c r="CVO87" s="160"/>
      <c r="CVP87" s="161"/>
      <c r="CVQ87" s="160"/>
      <c r="CVR87" s="160"/>
      <c r="CVS87" s="160"/>
      <c r="CVT87" s="160"/>
      <c r="CVU87" s="162"/>
      <c r="CVV87" s="163"/>
      <c r="CVW87" s="164"/>
      <c r="CVX87" s="160"/>
      <c r="CVY87" s="160"/>
      <c r="CVZ87" s="160"/>
      <c r="CWA87" s="160"/>
      <c r="CWB87" s="161"/>
      <c r="CWC87" s="160"/>
      <c r="CWD87" s="160"/>
      <c r="CWE87" s="160"/>
      <c r="CWF87" s="160"/>
      <c r="CWG87" s="162"/>
      <c r="CWH87" s="163"/>
      <c r="CWI87" s="164"/>
      <c r="CWJ87" s="160"/>
      <c r="CWK87" s="160"/>
      <c r="CWL87" s="160"/>
      <c r="CWM87" s="160"/>
      <c r="CWN87" s="161"/>
      <c r="CWO87" s="160"/>
      <c r="CWP87" s="160"/>
      <c r="CWQ87" s="160"/>
      <c r="CWR87" s="160"/>
      <c r="CWS87" s="162"/>
      <c r="CWT87" s="163"/>
      <c r="CWU87" s="164"/>
      <c r="CWV87" s="160"/>
      <c r="CWW87" s="160"/>
      <c r="CWX87" s="160"/>
      <c r="CWY87" s="160"/>
      <c r="CWZ87" s="161"/>
      <c r="CXA87" s="160"/>
      <c r="CXB87" s="160"/>
      <c r="CXC87" s="160"/>
      <c r="CXD87" s="160"/>
      <c r="CXE87" s="162"/>
      <c r="CXF87" s="163"/>
      <c r="CXG87" s="164"/>
      <c r="CXH87" s="160"/>
      <c r="CXI87" s="160"/>
      <c r="CXJ87" s="160"/>
      <c r="CXK87" s="160"/>
      <c r="CXL87" s="161"/>
      <c r="CXM87" s="160"/>
      <c r="CXN87" s="160"/>
      <c r="CXO87" s="160"/>
      <c r="CXP87" s="160"/>
      <c r="CXQ87" s="162"/>
      <c r="CXR87" s="163"/>
      <c r="CXS87" s="164"/>
      <c r="CXT87" s="160"/>
      <c r="CXU87" s="160"/>
      <c r="CXV87" s="160"/>
      <c r="CXW87" s="160"/>
      <c r="CXX87" s="161"/>
      <c r="CXY87" s="160"/>
      <c r="CXZ87" s="160"/>
      <c r="CYA87" s="160"/>
      <c r="CYB87" s="160"/>
      <c r="CYC87" s="162"/>
      <c r="CYD87" s="163"/>
      <c r="CYE87" s="164"/>
      <c r="CYF87" s="160"/>
      <c r="CYG87" s="160"/>
      <c r="CYH87" s="160"/>
      <c r="CYI87" s="160"/>
      <c r="CYJ87" s="161"/>
      <c r="CYK87" s="160"/>
      <c r="CYL87" s="160"/>
      <c r="CYM87" s="160"/>
      <c r="CYN87" s="160"/>
      <c r="CYO87" s="162"/>
      <c r="CYP87" s="163"/>
      <c r="CYQ87" s="164"/>
      <c r="CYR87" s="160"/>
      <c r="CYS87" s="160"/>
      <c r="CYT87" s="160"/>
      <c r="CYU87" s="160"/>
      <c r="CYV87" s="161"/>
      <c r="CYW87" s="160"/>
      <c r="CYX87" s="160"/>
      <c r="CYY87" s="160"/>
      <c r="CYZ87" s="160"/>
      <c r="CZA87" s="162"/>
      <c r="CZB87" s="163"/>
      <c r="CZC87" s="164"/>
      <c r="CZD87" s="160"/>
      <c r="CZE87" s="160"/>
      <c r="CZF87" s="160"/>
      <c r="CZG87" s="160"/>
      <c r="CZH87" s="161"/>
      <c r="CZI87" s="160"/>
      <c r="CZJ87" s="160"/>
      <c r="CZK87" s="160"/>
      <c r="CZL87" s="160"/>
      <c r="CZM87" s="162"/>
      <c r="CZN87" s="163"/>
      <c r="CZO87" s="164"/>
      <c r="CZP87" s="160"/>
      <c r="CZQ87" s="160"/>
      <c r="CZR87" s="160"/>
      <c r="CZS87" s="160"/>
      <c r="CZT87" s="161"/>
      <c r="CZU87" s="160"/>
      <c r="CZV87" s="160"/>
      <c r="CZW87" s="160"/>
      <c r="CZX87" s="160"/>
      <c r="CZY87" s="162"/>
      <c r="CZZ87" s="163"/>
      <c r="DAA87" s="164"/>
      <c r="DAB87" s="160"/>
      <c r="DAC87" s="160"/>
      <c r="DAD87" s="160"/>
      <c r="DAE87" s="160"/>
      <c r="DAF87" s="161"/>
      <c r="DAG87" s="160"/>
      <c r="DAH87" s="160"/>
      <c r="DAI87" s="160"/>
      <c r="DAJ87" s="160"/>
      <c r="DAK87" s="162"/>
      <c r="DAL87" s="163"/>
      <c r="DAM87" s="164"/>
      <c r="DAN87" s="160"/>
      <c r="DAO87" s="160"/>
      <c r="DAP87" s="160"/>
      <c r="DAQ87" s="160"/>
      <c r="DAR87" s="161"/>
      <c r="DAS87" s="160"/>
      <c r="DAT87" s="160"/>
      <c r="DAU87" s="160"/>
      <c r="DAV87" s="160"/>
      <c r="DAW87" s="162"/>
      <c r="DAX87" s="163"/>
      <c r="DAY87" s="164"/>
      <c r="DAZ87" s="160"/>
      <c r="DBA87" s="160"/>
      <c r="DBB87" s="160"/>
      <c r="DBC87" s="160"/>
      <c r="DBD87" s="161"/>
      <c r="DBE87" s="160"/>
      <c r="DBF87" s="160"/>
      <c r="DBG87" s="160"/>
      <c r="DBH87" s="160"/>
      <c r="DBI87" s="162"/>
      <c r="DBJ87" s="163"/>
      <c r="DBK87" s="164"/>
      <c r="DBL87" s="160"/>
      <c r="DBM87" s="160"/>
      <c r="DBN87" s="160"/>
      <c r="DBO87" s="160"/>
      <c r="DBP87" s="161"/>
      <c r="DBQ87" s="160"/>
      <c r="DBR87" s="160"/>
      <c r="DBS87" s="160"/>
      <c r="DBT87" s="160"/>
      <c r="DBU87" s="162"/>
      <c r="DBV87" s="163"/>
      <c r="DBW87" s="164"/>
      <c r="DBX87" s="160"/>
      <c r="DBY87" s="160"/>
      <c r="DBZ87" s="160"/>
      <c r="DCA87" s="160"/>
      <c r="DCB87" s="161"/>
      <c r="DCC87" s="160"/>
      <c r="DCD87" s="160"/>
      <c r="DCE87" s="160"/>
      <c r="DCF87" s="160"/>
      <c r="DCG87" s="162"/>
      <c r="DCH87" s="163"/>
      <c r="DCI87" s="164"/>
      <c r="DCJ87" s="160"/>
      <c r="DCK87" s="160"/>
      <c r="DCL87" s="160"/>
      <c r="DCM87" s="160"/>
      <c r="DCN87" s="161"/>
      <c r="DCO87" s="160"/>
      <c r="DCP87" s="160"/>
      <c r="DCQ87" s="160"/>
      <c r="DCR87" s="160"/>
      <c r="DCS87" s="162"/>
      <c r="DCT87" s="163"/>
      <c r="DCU87" s="164"/>
      <c r="DCV87" s="160"/>
      <c r="DCW87" s="160"/>
      <c r="DCX87" s="160"/>
      <c r="DCY87" s="160"/>
      <c r="DCZ87" s="161"/>
      <c r="DDA87" s="160"/>
      <c r="DDB87" s="160"/>
      <c r="DDC87" s="160"/>
      <c r="DDD87" s="160"/>
      <c r="DDE87" s="162"/>
      <c r="DDF87" s="163"/>
      <c r="DDG87" s="164"/>
      <c r="DDH87" s="160"/>
      <c r="DDI87" s="160"/>
      <c r="DDJ87" s="160"/>
      <c r="DDK87" s="160"/>
      <c r="DDL87" s="161"/>
      <c r="DDM87" s="160"/>
      <c r="DDN87" s="160"/>
      <c r="DDO87" s="160"/>
      <c r="DDP87" s="160"/>
      <c r="DDQ87" s="162"/>
      <c r="DDR87" s="163"/>
      <c r="DDS87" s="164"/>
      <c r="DDT87" s="160"/>
      <c r="DDU87" s="160"/>
      <c r="DDV87" s="160"/>
      <c r="DDW87" s="160"/>
      <c r="DDX87" s="161"/>
      <c r="DDY87" s="160"/>
      <c r="DDZ87" s="160"/>
      <c r="DEA87" s="160"/>
      <c r="DEB87" s="160"/>
      <c r="DEC87" s="162"/>
      <c r="DED87" s="163"/>
      <c r="DEE87" s="164"/>
      <c r="DEF87" s="160"/>
      <c r="DEG87" s="160"/>
      <c r="DEH87" s="160"/>
      <c r="DEI87" s="160"/>
      <c r="DEJ87" s="161"/>
      <c r="DEK87" s="160"/>
      <c r="DEL87" s="160"/>
      <c r="DEM87" s="160"/>
      <c r="DEN87" s="160"/>
      <c r="DEO87" s="162"/>
      <c r="DEP87" s="163"/>
      <c r="DEQ87" s="164"/>
      <c r="DER87" s="160"/>
      <c r="DES87" s="160"/>
      <c r="DET87" s="160"/>
      <c r="DEU87" s="160"/>
      <c r="DEV87" s="161"/>
      <c r="DEW87" s="160"/>
      <c r="DEX87" s="160"/>
      <c r="DEY87" s="160"/>
      <c r="DEZ87" s="160"/>
      <c r="DFA87" s="162"/>
      <c r="DFB87" s="163"/>
      <c r="DFC87" s="164"/>
      <c r="DFD87" s="160"/>
      <c r="DFE87" s="160"/>
      <c r="DFF87" s="160"/>
      <c r="DFG87" s="160"/>
      <c r="DFH87" s="161"/>
      <c r="DFI87" s="160"/>
      <c r="DFJ87" s="160"/>
      <c r="DFK87" s="160"/>
      <c r="DFL87" s="160"/>
      <c r="DFM87" s="162"/>
      <c r="DFN87" s="163"/>
      <c r="DFO87" s="164"/>
      <c r="DFP87" s="160"/>
      <c r="DFQ87" s="160"/>
      <c r="DFR87" s="160"/>
      <c r="DFS87" s="160"/>
      <c r="DFT87" s="161"/>
      <c r="DFU87" s="160"/>
      <c r="DFV87" s="160"/>
      <c r="DFW87" s="160"/>
      <c r="DFX87" s="160"/>
      <c r="DFY87" s="162"/>
      <c r="DFZ87" s="163"/>
      <c r="DGA87" s="164"/>
      <c r="DGB87" s="160"/>
      <c r="DGC87" s="160"/>
      <c r="DGD87" s="160"/>
      <c r="DGE87" s="160"/>
      <c r="DGF87" s="161"/>
      <c r="DGG87" s="160"/>
      <c r="DGH87" s="160"/>
      <c r="DGI87" s="160"/>
      <c r="DGJ87" s="160"/>
      <c r="DGK87" s="162"/>
      <c r="DGL87" s="163"/>
      <c r="DGM87" s="164"/>
      <c r="DGN87" s="160"/>
      <c r="DGO87" s="160"/>
      <c r="DGP87" s="160"/>
      <c r="DGQ87" s="160"/>
      <c r="DGR87" s="161"/>
      <c r="DGS87" s="160"/>
      <c r="DGT87" s="160"/>
      <c r="DGU87" s="160"/>
      <c r="DGV87" s="160"/>
      <c r="DGW87" s="162"/>
      <c r="DGX87" s="163"/>
      <c r="DGY87" s="164"/>
      <c r="DGZ87" s="160"/>
      <c r="DHA87" s="160"/>
      <c r="DHB87" s="160"/>
      <c r="DHC87" s="160"/>
      <c r="DHD87" s="161"/>
      <c r="DHE87" s="160"/>
      <c r="DHF87" s="160"/>
      <c r="DHG87" s="160"/>
      <c r="DHH87" s="160"/>
      <c r="DHI87" s="162"/>
      <c r="DHJ87" s="163"/>
      <c r="DHK87" s="164"/>
      <c r="DHL87" s="160"/>
      <c r="DHM87" s="160"/>
      <c r="DHN87" s="160"/>
      <c r="DHO87" s="160"/>
      <c r="DHP87" s="161"/>
      <c r="DHQ87" s="160"/>
      <c r="DHR87" s="160"/>
      <c r="DHS87" s="160"/>
      <c r="DHT87" s="160"/>
      <c r="DHU87" s="162"/>
      <c r="DHV87" s="163"/>
      <c r="DHW87" s="164"/>
      <c r="DHX87" s="160"/>
      <c r="DHY87" s="160"/>
      <c r="DHZ87" s="160"/>
      <c r="DIA87" s="160"/>
      <c r="DIB87" s="161"/>
      <c r="DIC87" s="160"/>
      <c r="DID87" s="160"/>
      <c r="DIE87" s="160"/>
      <c r="DIF87" s="160"/>
      <c r="DIG87" s="162"/>
      <c r="DIH87" s="163"/>
      <c r="DII87" s="164"/>
      <c r="DIJ87" s="160"/>
      <c r="DIK87" s="160"/>
      <c r="DIL87" s="160"/>
      <c r="DIM87" s="160"/>
      <c r="DIN87" s="161"/>
      <c r="DIO87" s="160"/>
      <c r="DIP87" s="160"/>
      <c r="DIQ87" s="160"/>
      <c r="DIR87" s="160"/>
      <c r="DIS87" s="162"/>
      <c r="DIT87" s="163"/>
      <c r="DIU87" s="164"/>
      <c r="DIV87" s="160"/>
      <c r="DIW87" s="160"/>
      <c r="DIX87" s="160"/>
      <c r="DIY87" s="160"/>
      <c r="DIZ87" s="161"/>
      <c r="DJA87" s="160"/>
      <c r="DJB87" s="160"/>
      <c r="DJC87" s="160"/>
      <c r="DJD87" s="160"/>
      <c r="DJE87" s="162"/>
      <c r="DJF87" s="163"/>
      <c r="DJG87" s="164"/>
      <c r="DJH87" s="160"/>
      <c r="DJI87" s="160"/>
      <c r="DJJ87" s="160"/>
      <c r="DJK87" s="160"/>
      <c r="DJL87" s="161"/>
      <c r="DJM87" s="160"/>
      <c r="DJN87" s="160"/>
      <c r="DJO87" s="160"/>
      <c r="DJP87" s="160"/>
      <c r="DJQ87" s="162"/>
      <c r="DJR87" s="163"/>
      <c r="DJS87" s="164"/>
      <c r="DJT87" s="160"/>
      <c r="DJU87" s="160"/>
      <c r="DJV87" s="160"/>
      <c r="DJW87" s="160"/>
      <c r="DJX87" s="161"/>
      <c r="DJY87" s="160"/>
      <c r="DJZ87" s="160"/>
      <c r="DKA87" s="160"/>
      <c r="DKB87" s="160"/>
      <c r="DKC87" s="162"/>
      <c r="DKD87" s="163"/>
      <c r="DKE87" s="164"/>
      <c r="DKF87" s="160"/>
      <c r="DKG87" s="160"/>
      <c r="DKH87" s="160"/>
      <c r="DKI87" s="160"/>
      <c r="DKJ87" s="161"/>
      <c r="DKK87" s="160"/>
      <c r="DKL87" s="160"/>
      <c r="DKM87" s="160"/>
      <c r="DKN87" s="160"/>
      <c r="DKO87" s="162"/>
      <c r="DKP87" s="163"/>
      <c r="DKQ87" s="164"/>
      <c r="DKR87" s="160"/>
      <c r="DKS87" s="160"/>
      <c r="DKT87" s="160"/>
      <c r="DKU87" s="160"/>
      <c r="DKV87" s="161"/>
      <c r="DKW87" s="160"/>
      <c r="DKX87" s="160"/>
      <c r="DKY87" s="160"/>
      <c r="DKZ87" s="160"/>
      <c r="DLA87" s="162"/>
      <c r="DLB87" s="163"/>
      <c r="DLC87" s="164"/>
      <c r="DLD87" s="160"/>
      <c r="DLE87" s="160"/>
      <c r="DLF87" s="160"/>
      <c r="DLG87" s="160"/>
      <c r="DLH87" s="161"/>
      <c r="DLI87" s="160"/>
      <c r="DLJ87" s="160"/>
      <c r="DLK87" s="160"/>
      <c r="DLL87" s="160"/>
      <c r="DLM87" s="162"/>
      <c r="DLN87" s="163"/>
      <c r="DLO87" s="164"/>
      <c r="DLP87" s="160"/>
      <c r="DLQ87" s="160"/>
      <c r="DLR87" s="160"/>
      <c r="DLS87" s="160"/>
      <c r="DLT87" s="161"/>
      <c r="DLU87" s="160"/>
      <c r="DLV87" s="160"/>
      <c r="DLW87" s="160"/>
      <c r="DLX87" s="160"/>
      <c r="DLY87" s="162"/>
      <c r="DLZ87" s="163"/>
      <c r="DMA87" s="164"/>
      <c r="DMB87" s="160"/>
      <c r="DMC87" s="160"/>
      <c r="DMD87" s="160"/>
      <c r="DME87" s="160"/>
      <c r="DMF87" s="161"/>
      <c r="DMG87" s="160"/>
      <c r="DMH87" s="160"/>
      <c r="DMI87" s="160"/>
      <c r="DMJ87" s="160"/>
      <c r="DMK87" s="162"/>
      <c r="DML87" s="163"/>
      <c r="DMM87" s="164"/>
      <c r="DMN87" s="160"/>
      <c r="DMO87" s="160"/>
      <c r="DMP87" s="160"/>
      <c r="DMQ87" s="160"/>
      <c r="DMR87" s="161"/>
      <c r="DMS87" s="160"/>
      <c r="DMT87" s="160"/>
      <c r="DMU87" s="160"/>
      <c r="DMV87" s="160"/>
      <c r="DMW87" s="162"/>
      <c r="DMX87" s="163"/>
      <c r="DMY87" s="164"/>
      <c r="DMZ87" s="160"/>
      <c r="DNA87" s="160"/>
      <c r="DNB87" s="160"/>
      <c r="DNC87" s="160"/>
      <c r="DND87" s="161"/>
      <c r="DNE87" s="160"/>
      <c r="DNF87" s="160"/>
      <c r="DNG87" s="160"/>
      <c r="DNH87" s="160"/>
      <c r="DNI87" s="162"/>
      <c r="DNJ87" s="163"/>
      <c r="DNK87" s="164"/>
      <c r="DNL87" s="160"/>
      <c r="DNM87" s="160"/>
      <c r="DNN87" s="160"/>
      <c r="DNO87" s="160"/>
      <c r="DNP87" s="161"/>
      <c r="DNQ87" s="160"/>
      <c r="DNR87" s="160"/>
      <c r="DNS87" s="160"/>
      <c r="DNT87" s="160"/>
      <c r="DNU87" s="162"/>
      <c r="DNV87" s="163"/>
      <c r="DNW87" s="164"/>
      <c r="DNX87" s="160"/>
      <c r="DNY87" s="160"/>
      <c r="DNZ87" s="160"/>
      <c r="DOA87" s="160"/>
      <c r="DOB87" s="161"/>
      <c r="DOC87" s="160"/>
      <c r="DOD87" s="160"/>
      <c r="DOE87" s="160"/>
      <c r="DOF87" s="160"/>
      <c r="DOG87" s="162"/>
      <c r="DOH87" s="163"/>
      <c r="DOI87" s="164"/>
      <c r="DOJ87" s="160"/>
      <c r="DOK87" s="160"/>
      <c r="DOL87" s="160"/>
      <c r="DOM87" s="160"/>
      <c r="DON87" s="161"/>
      <c r="DOO87" s="160"/>
      <c r="DOP87" s="160"/>
      <c r="DOQ87" s="160"/>
      <c r="DOR87" s="160"/>
      <c r="DOS87" s="162"/>
      <c r="DOT87" s="163"/>
      <c r="DOU87" s="164"/>
      <c r="DOV87" s="160"/>
      <c r="DOW87" s="160"/>
      <c r="DOX87" s="160"/>
      <c r="DOY87" s="160"/>
      <c r="DOZ87" s="161"/>
      <c r="DPA87" s="160"/>
      <c r="DPB87" s="160"/>
      <c r="DPC87" s="160"/>
      <c r="DPD87" s="160"/>
      <c r="DPE87" s="162"/>
      <c r="DPF87" s="163"/>
      <c r="DPG87" s="164"/>
      <c r="DPH87" s="160"/>
      <c r="DPI87" s="160"/>
      <c r="DPJ87" s="160"/>
      <c r="DPK87" s="160"/>
      <c r="DPL87" s="161"/>
      <c r="DPM87" s="160"/>
      <c r="DPN87" s="160"/>
      <c r="DPO87" s="160"/>
      <c r="DPP87" s="160"/>
      <c r="DPQ87" s="162"/>
      <c r="DPR87" s="163"/>
      <c r="DPS87" s="164"/>
      <c r="DPT87" s="160"/>
      <c r="DPU87" s="160"/>
      <c r="DPV87" s="160"/>
      <c r="DPW87" s="160"/>
      <c r="DPX87" s="161"/>
      <c r="DPY87" s="160"/>
      <c r="DPZ87" s="160"/>
      <c r="DQA87" s="160"/>
      <c r="DQB87" s="160"/>
      <c r="DQC87" s="162"/>
      <c r="DQD87" s="163"/>
      <c r="DQE87" s="164"/>
      <c r="DQF87" s="160"/>
      <c r="DQG87" s="160"/>
      <c r="DQH87" s="160"/>
      <c r="DQI87" s="160"/>
      <c r="DQJ87" s="161"/>
      <c r="DQK87" s="160"/>
      <c r="DQL87" s="160"/>
      <c r="DQM87" s="160"/>
      <c r="DQN87" s="160"/>
      <c r="DQO87" s="162"/>
      <c r="DQP87" s="163"/>
      <c r="DQQ87" s="164"/>
      <c r="DQR87" s="160"/>
      <c r="DQS87" s="160"/>
      <c r="DQT87" s="160"/>
      <c r="DQU87" s="160"/>
      <c r="DQV87" s="161"/>
      <c r="DQW87" s="160"/>
      <c r="DQX87" s="160"/>
      <c r="DQY87" s="160"/>
      <c r="DQZ87" s="160"/>
      <c r="DRA87" s="162"/>
      <c r="DRB87" s="163"/>
      <c r="DRC87" s="164"/>
      <c r="DRD87" s="160"/>
      <c r="DRE87" s="160"/>
      <c r="DRF87" s="160"/>
      <c r="DRG87" s="160"/>
      <c r="DRH87" s="161"/>
      <c r="DRI87" s="160"/>
      <c r="DRJ87" s="160"/>
      <c r="DRK87" s="160"/>
      <c r="DRL87" s="160"/>
      <c r="DRM87" s="162"/>
      <c r="DRN87" s="163"/>
      <c r="DRO87" s="164"/>
      <c r="DRP87" s="160"/>
      <c r="DRQ87" s="160"/>
      <c r="DRR87" s="160"/>
      <c r="DRS87" s="160"/>
      <c r="DRT87" s="161"/>
      <c r="DRU87" s="160"/>
      <c r="DRV87" s="160"/>
      <c r="DRW87" s="160"/>
      <c r="DRX87" s="160"/>
      <c r="DRY87" s="162"/>
      <c r="DRZ87" s="163"/>
      <c r="DSA87" s="164"/>
      <c r="DSB87" s="160"/>
      <c r="DSC87" s="160"/>
      <c r="DSD87" s="160"/>
      <c r="DSE87" s="160"/>
      <c r="DSF87" s="161"/>
      <c r="DSG87" s="160"/>
      <c r="DSH87" s="160"/>
      <c r="DSI87" s="160"/>
      <c r="DSJ87" s="160"/>
      <c r="DSK87" s="162"/>
      <c r="DSL87" s="163"/>
      <c r="DSM87" s="164"/>
      <c r="DSN87" s="160"/>
      <c r="DSO87" s="160"/>
      <c r="DSP87" s="160"/>
      <c r="DSQ87" s="160"/>
      <c r="DSR87" s="161"/>
      <c r="DSS87" s="160"/>
      <c r="DST87" s="160"/>
      <c r="DSU87" s="160"/>
      <c r="DSV87" s="160"/>
      <c r="DSW87" s="162"/>
      <c r="DSX87" s="163"/>
      <c r="DSY87" s="164"/>
      <c r="DSZ87" s="160"/>
      <c r="DTA87" s="160"/>
      <c r="DTB87" s="160"/>
      <c r="DTC87" s="160"/>
      <c r="DTD87" s="161"/>
      <c r="DTE87" s="160"/>
      <c r="DTF87" s="160"/>
      <c r="DTG87" s="160"/>
      <c r="DTH87" s="160"/>
      <c r="DTI87" s="162"/>
      <c r="DTJ87" s="163"/>
      <c r="DTK87" s="164"/>
      <c r="DTL87" s="160"/>
      <c r="DTM87" s="160"/>
      <c r="DTN87" s="160"/>
      <c r="DTO87" s="160"/>
      <c r="DTP87" s="161"/>
      <c r="DTQ87" s="160"/>
      <c r="DTR87" s="160"/>
      <c r="DTS87" s="160"/>
      <c r="DTT87" s="160"/>
      <c r="DTU87" s="162"/>
      <c r="DTV87" s="163"/>
      <c r="DTW87" s="164"/>
      <c r="DTX87" s="160"/>
      <c r="DTY87" s="160"/>
      <c r="DTZ87" s="160"/>
      <c r="DUA87" s="160"/>
      <c r="DUB87" s="161"/>
      <c r="DUC87" s="160"/>
      <c r="DUD87" s="160"/>
      <c r="DUE87" s="160"/>
      <c r="DUF87" s="160"/>
      <c r="DUG87" s="162"/>
      <c r="DUH87" s="163"/>
      <c r="DUI87" s="164"/>
      <c r="DUJ87" s="160"/>
      <c r="DUK87" s="160"/>
      <c r="DUL87" s="160"/>
      <c r="DUM87" s="160"/>
      <c r="DUN87" s="161"/>
      <c r="DUO87" s="160"/>
      <c r="DUP87" s="160"/>
      <c r="DUQ87" s="160"/>
      <c r="DUR87" s="160"/>
      <c r="DUS87" s="162"/>
      <c r="DUT87" s="163"/>
      <c r="DUU87" s="164"/>
      <c r="DUV87" s="160"/>
      <c r="DUW87" s="160"/>
      <c r="DUX87" s="160"/>
      <c r="DUY87" s="160"/>
      <c r="DUZ87" s="161"/>
      <c r="DVA87" s="160"/>
      <c r="DVB87" s="160"/>
      <c r="DVC87" s="160"/>
      <c r="DVD87" s="160"/>
      <c r="DVE87" s="162"/>
      <c r="DVF87" s="163"/>
      <c r="DVG87" s="164"/>
      <c r="DVH87" s="160"/>
      <c r="DVI87" s="160"/>
      <c r="DVJ87" s="160"/>
      <c r="DVK87" s="160"/>
      <c r="DVL87" s="161"/>
      <c r="DVM87" s="160"/>
      <c r="DVN87" s="160"/>
      <c r="DVO87" s="160"/>
      <c r="DVP87" s="160"/>
      <c r="DVQ87" s="162"/>
      <c r="DVR87" s="163"/>
      <c r="DVS87" s="164"/>
      <c r="DVT87" s="160"/>
      <c r="DVU87" s="160"/>
      <c r="DVV87" s="160"/>
      <c r="DVW87" s="160"/>
      <c r="DVX87" s="161"/>
      <c r="DVY87" s="160"/>
      <c r="DVZ87" s="160"/>
      <c r="DWA87" s="160"/>
      <c r="DWB87" s="160"/>
      <c r="DWC87" s="162"/>
      <c r="DWD87" s="163"/>
      <c r="DWE87" s="164"/>
      <c r="DWF87" s="160"/>
      <c r="DWG87" s="160"/>
      <c r="DWH87" s="160"/>
      <c r="DWI87" s="160"/>
      <c r="DWJ87" s="161"/>
      <c r="DWK87" s="160"/>
      <c r="DWL87" s="160"/>
      <c r="DWM87" s="160"/>
      <c r="DWN87" s="160"/>
      <c r="DWO87" s="162"/>
      <c r="DWP87" s="163"/>
      <c r="DWQ87" s="164"/>
      <c r="DWR87" s="160"/>
      <c r="DWS87" s="160"/>
      <c r="DWT87" s="160"/>
      <c r="DWU87" s="160"/>
      <c r="DWV87" s="161"/>
      <c r="DWW87" s="160"/>
      <c r="DWX87" s="160"/>
      <c r="DWY87" s="160"/>
      <c r="DWZ87" s="160"/>
      <c r="DXA87" s="162"/>
      <c r="DXB87" s="163"/>
      <c r="DXC87" s="164"/>
      <c r="DXD87" s="160"/>
      <c r="DXE87" s="160"/>
      <c r="DXF87" s="160"/>
      <c r="DXG87" s="160"/>
      <c r="DXH87" s="161"/>
      <c r="DXI87" s="160"/>
      <c r="DXJ87" s="160"/>
      <c r="DXK87" s="160"/>
      <c r="DXL87" s="160"/>
      <c r="DXM87" s="162"/>
      <c r="DXN87" s="163"/>
      <c r="DXO87" s="164"/>
      <c r="DXP87" s="160"/>
      <c r="DXQ87" s="160"/>
      <c r="DXR87" s="160"/>
      <c r="DXS87" s="160"/>
      <c r="DXT87" s="161"/>
      <c r="DXU87" s="160"/>
      <c r="DXV87" s="160"/>
      <c r="DXW87" s="160"/>
      <c r="DXX87" s="160"/>
      <c r="DXY87" s="162"/>
      <c r="DXZ87" s="163"/>
      <c r="DYA87" s="164"/>
      <c r="DYB87" s="160"/>
      <c r="DYC87" s="160"/>
      <c r="DYD87" s="160"/>
      <c r="DYE87" s="160"/>
      <c r="DYF87" s="161"/>
      <c r="DYG87" s="160"/>
      <c r="DYH87" s="160"/>
      <c r="DYI87" s="160"/>
      <c r="DYJ87" s="160"/>
      <c r="DYK87" s="162"/>
      <c r="DYL87" s="163"/>
      <c r="DYM87" s="164"/>
      <c r="DYN87" s="160"/>
      <c r="DYO87" s="160"/>
      <c r="DYP87" s="160"/>
      <c r="DYQ87" s="160"/>
      <c r="DYR87" s="161"/>
      <c r="DYS87" s="160"/>
      <c r="DYT87" s="160"/>
      <c r="DYU87" s="160"/>
      <c r="DYV87" s="160"/>
      <c r="DYW87" s="162"/>
      <c r="DYX87" s="163"/>
      <c r="DYY87" s="164"/>
      <c r="DYZ87" s="160"/>
      <c r="DZA87" s="160"/>
      <c r="DZB87" s="160"/>
      <c r="DZC87" s="160"/>
      <c r="DZD87" s="161"/>
      <c r="DZE87" s="160"/>
      <c r="DZF87" s="160"/>
      <c r="DZG87" s="160"/>
      <c r="DZH87" s="160"/>
      <c r="DZI87" s="162"/>
      <c r="DZJ87" s="163"/>
      <c r="DZK87" s="164"/>
      <c r="DZL87" s="160"/>
      <c r="DZM87" s="160"/>
      <c r="DZN87" s="160"/>
      <c r="DZO87" s="160"/>
      <c r="DZP87" s="161"/>
      <c r="DZQ87" s="160"/>
      <c r="DZR87" s="160"/>
      <c r="DZS87" s="160"/>
      <c r="DZT87" s="160"/>
      <c r="DZU87" s="162"/>
      <c r="DZV87" s="163"/>
      <c r="DZW87" s="164"/>
      <c r="DZX87" s="160"/>
      <c r="DZY87" s="160"/>
      <c r="DZZ87" s="160"/>
      <c r="EAA87" s="160"/>
      <c r="EAB87" s="161"/>
      <c r="EAC87" s="160"/>
      <c r="EAD87" s="160"/>
      <c r="EAE87" s="160"/>
      <c r="EAF87" s="160"/>
      <c r="EAG87" s="162"/>
      <c r="EAH87" s="163"/>
      <c r="EAI87" s="164"/>
      <c r="EAJ87" s="160"/>
      <c r="EAK87" s="160"/>
      <c r="EAL87" s="160"/>
      <c r="EAM87" s="160"/>
      <c r="EAN87" s="161"/>
      <c r="EAO87" s="160"/>
      <c r="EAP87" s="160"/>
      <c r="EAQ87" s="160"/>
      <c r="EAR87" s="160"/>
      <c r="EAS87" s="162"/>
      <c r="EAT87" s="163"/>
      <c r="EAU87" s="164"/>
      <c r="EAV87" s="160"/>
      <c r="EAW87" s="160"/>
      <c r="EAX87" s="160"/>
      <c r="EAY87" s="160"/>
      <c r="EAZ87" s="161"/>
      <c r="EBA87" s="160"/>
      <c r="EBB87" s="160"/>
      <c r="EBC87" s="160"/>
      <c r="EBD87" s="160"/>
      <c r="EBE87" s="162"/>
      <c r="EBF87" s="163"/>
      <c r="EBG87" s="164"/>
      <c r="EBH87" s="160"/>
      <c r="EBI87" s="160"/>
      <c r="EBJ87" s="160"/>
      <c r="EBK87" s="160"/>
      <c r="EBL87" s="161"/>
      <c r="EBM87" s="160"/>
      <c r="EBN87" s="160"/>
      <c r="EBO87" s="160"/>
      <c r="EBP87" s="160"/>
      <c r="EBQ87" s="162"/>
      <c r="EBR87" s="163"/>
      <c r="EBS87" s="164"/>
      <c r="EBT87" s="160"/>
      <c r="EBU87" s="160"/>
      <c r="EBV87" s="160"/>
      <c r="EBW87" s="160"/>
      <c r="EBX87" s="161"/>
      <c r="EBY87" s="160"/>
      <c r="EBZ87" s="160"/>
      <c r="ECA87" s="160"/>
      <c r="ECB87" s="160"/>
      <c r="ECC87" s="162"/>
      <c r="ECD87" s="163"/>
      <c r="ECE87" s="164"/>
      <c r="ECF87" s="160"/>
      <c r="ECG87" s="160"/>
      <c r="ECH87" s="160"/>
      <c r="ECI87" s="160"/>
      <c r="ECJ87" s="161"/>
      <c r="ECK87" s="160"/>
      <c r="ECL87" s="160"/>
      <c r="ECM87" s="160"/>
      <c r="ECN87" s="160"/>
      <c r="ECO87" s="162"/>
      <c r="ECP87" s="163"/>
      <c r="ECQ87" s="164"/>
      <c r="ECR87" s="160"/>
      <c r="ECS87" s="160"/>
      <c r="ECT87" s="160"/>
      <c r="ECU87" s="160"/>
      <c r="ECV87" s="161"/>
      <c r="ECW87" s="160"/>
      <c r="ECX87" s="160"/>
      <c r="ECY87" s="160"/>
      <c r="ECZ87" s="160"/>
      <c r="EDA87" s="162"/>
      <c r="EDB87" s="163"/>
      <c r="EDC87" s="164"/>
      <c r="EDD87" s="160"/>
      <c r="EDE87" s="160"/>
      <c r="EDF87" s="160"/>
      <c r="EDG87" s="160"/>
      <c r="EDH87" s="161"/>
      <c r="EDI87" s="160"/>
      <c r="EDJ87" s="160"/>
      <c r="EDK87" s="160"/>
      <c r="EDL87" s="160"/>
      <c r="EDM87" s="162"/>
      <c r="EDN87" s="163"/>
      <c r="EDO87" s="164"/>
      <c r="EDP87" s="160"/>
      <c r="EDQ87" s="160"/>
      <c r="EDR87" s="160"/>
      <c r="EDS87" s="160"/>
      <c r="EDT87" s="161"/>
      <c r="EDU87" s="160"/>
      <c r="EDV87" s="160"/>
      <c r="EDW87" s="160"/>
      <c r="EDX87" s="160"/>
      <c r="EDY87" s="162"/>
      <c r="EDZ87" s="163"/>
      <c r="EEA87" s="164"/>
      <c r="EEB87" s="160"/>
      <c r="EEC87" s="160"/>
      <c r="EED87" s="160"/>
      <c r="EEE87" s="160"/>
      <c r="EEF87" s="161"/>
      <c r="EEG87" s="160"/>
      <c r="EEH87" s="160"/>
      <c r="EEI87" s="160"/>
      <c r="EEJ87" s="160"/>
      <c r="EEK87" s="162"/>
      <c r="EEL87" s="163"/>
      <c r="EEM87" s="164"/>
      <c r="EEN87" s="160"/>
      <c r="EEO87" s="160"/>
      <c r="EEP87" s="160"/>
      <c r="EEQ87" s="160"/>
      <c r="EER87" s="161"/>
      <c r="EES87" s="160"/>
      <c r="EET87" s="160"/>
      <c r="EEU87" s="160"/>
      <c r="EEV87" s="160"/>
      <c r="EEW87" s="162"/>
      <c r="EEX87" s="163"/>
      <c r="EEY87" s="164"/>
      <c r="EEZ87" s="160"/>
      <c r="EFA87" s="160"/>
      <c r="EFB87" s="160"/>
      <c r="EFC87" s="160"/>
      <c r="EFD87" s="161"/>
      <c r="EFE87" s="160"/>
      <c r="EFF87" s="160"/>
      <c r="EFG87" s="160"/>
      <c r="EFH87" s="160"/>
      <c r="EFI87" s="162"/>
      <c r="EFJ87" s="163"/>
      <c r="EFK87" s="164"/>
      <c r="EFL87" s="160"/>
      <c r="EFM87" s="160"/>
      <c r="EFN87" s="160"/>
      <c r="EFO87" s="160"/>
      <c r="EFP87" s="161"/>
      <c r="EFQ87" s="160"/>
      <c r="EFR87" s="160"/>
      <c r="EFS87" s="160"/>
      <c r="EFT87" s="160"/>
      <c r="EFU87" s="162"/>
      <c r="EFV87" s="163"/>
      <c r="EFW87" s="164"/>
      <c r="EFX87" s="160"/>
      <c r="EFY87" s="160"/>
      <c r="EFZ87" s="160"/>
      <c r="EGA87" s="160"/>
      <c r="EGB87" s="161"/>
      <c r="EGC87" s="160"/>
      <c r="EGD87" s="160"/>
      <c r="EGE87" s="160"/>
      <c r="EGF87" s="160"/>
      <c r="EGG87" s="162"/>
      <c r="EGH87" s="163"/>
      <c r="EGI87" s="164"/>
      <c r="EGJ87" s="160"/>
      <c r="EGK87" s="160"/>
      <c r="EGL87" s="160"/>
      <c r="EGM87" s="160"/>
      <c r="EGN87" s="161"/>
      <c r="EGO87" s="160"/>
      <c r="EGP87" s="160"/>
      <c r="EGQ87" s="160"/>
      <c r="EGR87" s="160"/>
      <c r="EGS87" s="162"/>
      <c r="EGT87" s="163"/>
      <c r="EGU87" s="164"/>
      <c r="EGV87" s="160"/>
      <c r="EGW87" s="160"/>
      <c r="EGX87" s="160"/>
      <c r="EGY87" s="160"/>
      <c r="EGZ87" s="161"/>
      <c r="EHA87" s="160"/>
      <c r="EHB87" s="160"/>
      <c r="EHC87" s="160"/>
      <c r="EHD87" s="160"/>
      <c r="EHE87" s="162"/>
      <c r="EHF87" s="163"/>
      <c r="EHG87" s="164"/>
      <c r="EHH87" s="160"/>
      <c r="EHI87" s="160"/>
      <c r="EHJ87" s="160"/>
      <c r="EHK87" s="160"/>
      <c r="EHL87" s="161"/>
      <c r="EHM87" s="160"/>
      <c r="EHN87" s="160"/>
      <c r="EHO87" s="160"/>
      <c r="EHP87" s="160"/>
      <c r="EHQ87" s="162"/>
      <c r="EHR87" s="163"/>
      <c r="EHS87" s="164"/>
      <c r="EHT87" s="160"/>
      <c r="EHU87" s="160"/>
      <c r="EHV87" s="160"/>
      <c r="EHW87" s="160"/>
      <c r="EHX87" s="161"/>
      <c r="EHY87" s="160"/>
      <c r="EHZ87" s="160"/>
      <c r="EIA87" s="160"/>
      <c r="EIB87" s="160"/>
      <c r="EIC87" s="162"/>
      <c r="EID87" s="163"/>
      <c r="EIE87" s="164"/>
      <c r="EIF87" s="160"/>
      <c r="EIG87" s="160"/>
      <c r="EIH87" s="160"/>
      <c r="EII87" s="160"/>
      <c r="EIJ87" s="161"/>
      <c r="EIK87" s="160"/>
      <c r="EIL87" s="160"/>
      <c r="EIM87" s="160"/>
      <c r="EIN87" s="160"/>
      <c r="EIO87" s="162"/>
      <c r="EIP87" s="163"/>
      <c r="EIQ87" s="164"/>
      <c r="EIR87" s="160"/>
      <c r="EIS87" s="160"/>
      <c r="EIT87" s="160"/>
      <c r="EIU87" s="160"/>
      <c r="EIV87" s="161"/>
      <c r="EIW87" s="160"/>
      <c r="EIX87" s="160"/>
      <c r="EIY87" s="160"/>
      <c r="EIZ87" s="160"/>
      <c r="EJA87" s="162"/>
      <c r="EJB87" s="163"/>
      <c r="EJC87" s="164"/>
      <c r="EJD87" s="160"/>
      <c r="EJE87" s="160"/>
      <c r="EJF87" s="160"/>
      <c r="EJG87" s="160"/>
      <c r="EJH87" s="161"/>
      <c r="EJI87" s="160"/>
      <c r="EJJ87" s="160"/>
      <c r="EJK87" s="160"/>
      <c r="EJL87" s="160"/>
      <c r="EJM87" s="162"/>
      <c r="EJN87" s="163"/>
      <c r="EJO87" s="164"/>
      <c r="EJP87" s="160"/>
      <c r="EJQ87" s="160"/>
      <c r="EJR87" s="160"/>
      <c r="EJS87" s="160"/>
      <c r="EJT87" s="161"/>
      <c r="EJU87" s="160"/>
      <c r="EJV87" s="160"/>
      <c r="EJW87" s="160"/>
      <c r="EJX87" s="160"/>
      <c r="EJY87" s="162"/>
      <c r="EJZ87" s="163"/>
      <c r="EKA87" s="164"/>
      <c r="EKB87" s="160"/>
      <c r="EKC87" s="160"/>
      <c r="EKD87" s="160"/>
      <c r="EKE87" s="160"/>
      <c r="EKF87" s="161"/>
      <c r="EKG87" s="160"/>
      <c r="EKH87" s="160"/>
      <c r="EKI87" s="160"/>
      <c r="EKJ87" s="160"/>
      <c r="EKK87" s="162"/>
      <c r="EKL87" s="163"/>
      <c r="EKM87" s="164"/>
      <c r="EKN87" s="160"/>
      <c r="EKO87" s="160"/>
      <c r="EKP87" s="160"/>
      <c r="EKQ87" s="160"/>
      <c r="EKR87" s="161"/>
      <c r="EKS87" s="160"/>
      <c r="EKT87" s="160"/>
      <c r="EKU87" s="160"/>
      <c r="EKV87" s="160"/>
      <c r="EKW87" s="162"/>
      <c r="EKX87" s="163"/>
      <c r="EKY87" s="164"/>
      <c r="EKZ87" s="160"/>
      <c r="ELA87" s="160"/>
      <c r="ELB87" s="160"/>
      <c r="ELC87" s="160"/>
      <c r="ELD87" s="161"/>
      <c r="ELE87" s="160"/>
      <c r="ELF87" s="160"/>
      <c r="ELG87" s="160"/>
      <c r="ELH87" s="160"/>
      <c r="ELI87" s="162"/>
      <c r="ELJ87" s="163"/>
      <c r="ELK87" s="164"/>
      <c r="ELL87" s="160"/>
      <c r="ELM87" s="160"/>
      <c r="ELN87" s="160"/>
      <c r="ELO87" s="160"/>
      <c r="ELP87" s="161"/>
      <c r="ELQ87" s="160"/>
      <c r="ELR87" s="160"/>
      <c r="ELS87" s="160"/>
      <c r="ELT87" s="160"/>
      <c r="ELU87" s="162"/>
      <c r="ELV87" s="163"/>
      <c r="ELW87" s="164"/>
      <c r="ELX87" s="160"/>
      <c r="ELY87" s="160"/>
      <c r="ELZ87" s="160"/>
      <c r="EMA87" s="160"/>
      <c r="EMB87" s="161"/>
      <c r="EMC87" s="160"/>
      <c r="EMD87" s="160"/>
      <c r="EME87" s="160"/>
      <c r="EMF87" s="160"/>
      <c r="EMG87" s="162"/>
      <c r="EMH87" s="163"/>
      <c r="EMI87" s="164"/>
      <c r="EMJ87" s="160"/>
      <c r="EMK87" s="160"/>
      <c r="EML87" s="160"/>
      <c r="EMM87" s="160"/>
      <c r="EMN87" s="161"/>
      <c r="EMO87" s="160"/>
      <c r="EMP87" s="160"/>
      <c r="EMQ87" s="160"/>
      <c r="EMR87" s="160"/>
      <c r="EMS87" s="162"/>
      <c r="EMT87" s="163"/>
      <c r="EMU87" s="164"/>
      <c r="EMV87" s="160"/>
      <c r="EMW87" s="160"/>
      <c r="EMX87" s="160"/>
      <c r="EMY87" s="160"/>
      <c r="EMZ87" s="161"/>
      <c r="ENA87" s="160"/>
      <c r="ENB87" s="160"/>
      <c r="ENC87" s="160"/>
      <c r="END87" s="160"/>
      <c r="ENE87" s="162"/>
      <c r="ENF87" s="163"/>
      <c r="ENG87" s="164"/>
      <c r="ENH87" s="160"/>
      <c r="ENI87" s="160"/>
      <c r="ENJ87" s="160"/>
      <c r="ENK87" s="160"/>
      <c r="ENL87" s="161"/>
      <c r="ENM87" s="160"/>
      <c r="ENN87" s="160"/>
      <c r="ENO87" s="160"/>
      <c r="ENP87" s="160"/>
      <c r="ENQ87" s="162"/>
      <c r="ENR87" s="163"/>
      <c r="ENS87" s="164"/>
      <c r="ENT87" s="160"/>
      <c r="ENU87" s="160"/>
      <c r="ENV87" s="160"/>
      <c r="ENW87" s="160"/>
      <c r="ENX87" s="161"/>
      <c r="ENY87" s="160"/>
      <c r="ENZ87" s="160"/>
      <c r="EOA87" s="160"/>
      <c r="EOB87" s="160"/>
      <c r="EOC87" s="162"/>
      <c r="EOD87" s="163"/>
      <c r="EOE87" s="164"/>
      <c r="EOF87" s="160"/>
      <c r="EOG87" s="160"/>
      <c r="EOH87" s="160"/>
      <c r="EOI87" s="160"/>
      <c r="EOJ87" s="161"/>
      <c r="EOK87" s="160"/>
      <c r="EOL87" s="160"/>
      <c r="EOM87" s="160"/>
      <c r="EON87" s="160"/>
      <c r="EOO87" s="162"/>
      <c r="EOP87" s="163"/>
      <c r="EOQ87" s="164"/>
      <c r="EOR87" s="160"/>
      <c r="EOS87" s="160"/>
      <c r="EOT87" s="160"/>
      <c r="EOU87" s="160"/>
      <c r="EOV87" s="161"/>
      <c r="EOW87" s="160"/>
      <c r="EOX87" s="160"/>
      <c r="EOY87" s="160"/>
      <c r="EOZ87" s="160"/>
      <c r="EPA87" s="162"/>
      <c r="EPB87" s="163"/>
      <c r="EPC87" s="164"/>
      <c r="EPD87" s="160"/>
      <c r="EPE87" s="160"/>
      <c r="EPF87" s="160"/>
      <c r="EPG87" s="160"/>
      <c r="EPH87" s="161"/>
      <c r="EPI87" s="160"/>
      <c r="EPJ87" s="160"/>
      <c r="EPK87" s="160"/>
      <c r="EPL87" s="160"/>
      <c r="EPM87" s="162"/>
      <c r="EPN87" s="163"/>
      <c r="EPO87" s="164"/>
      <c r="EPP87" s="160"/>
      <c r="EPQ87" s="160"/>
      <c r="EPR87" s="160"/>
      <c r="EPS87" s="160"/>
      <c r="EPT87" s="161"/>
      <c r="EPU87" s="160"/>
      <c r="EPV87" s="160"/>
      <c r="EPW87" s="160"/>
      <c r="EPX87" s="160"/>
      <c r="EPY87" s="162"/>
      <c r="EPZ87" s="163"/>
      <c r="EQA87" s="164"/>
      <c r="EQB87" s="160"/>
      <c r="EQC87" s="160"/>
      <c r="EQD87" s="160"/>
      <c r="EQE87" s="160"/>
      <c r="EQF87" s="161"/>
      <c r="EQG87" s="160"/>
      <c r="EQH87" s="160"/>
      <c r="EQI87" s="160"/>
      <c r="EQJ87" s="160"/>
      <c r="EQK87" s="162"/>
      <c r="EQL87" s="163"/>
      <c r="EQM87" s="164"/>
      <c r="EQN87" s="160"/>
      <c r="EQO87" s="160"/>
      <c r="EQP87" s="160"/>
      <c r="EQQ87" s="160"/>
      <c r="EQR87" s="161"/>
      <c r="EQS87" s="160"/>
      <c r="EQT87" s="160"/>
      <c r="EQU87" s="160"/>
      <c r="EQV87" s="160"/>
      <c r="EQW87" s="162"/>
      <c r="EQX87" s="163"/>
      <c r="EQY87" s="164"/>
      <c r="EQZ87" s="160"/>
      <c r="ERA87" s="160"/>
      <c r="ERB87" s="160"/>
      <c r="ERC87" s="160"/>
      <c r="ERD87" s="161"/>
      <c r="ERE87" s="160"/>
      <c r="ERF87" s="160"/>
      <c r="ERG87" s="160"/>
      <c r="ERH87" s="160"/>
      <c r="ERI87" s="162"/>
      <c r="ERJ87" s="163"/>
      <c r="ERK87" s="164"/>
      <c r="ERL87" s="160"/>
      <c r="ERM87" s="160"/>
      <c r="ERN87" s="160"/>
      <c r="ERO87" s="160"/>
      <c r="ERP87" s="161"/>
      <c r="ERQ87" s="160"/>
      <c r="ERR87" s="160"/>
      <c r="ERS87" s="160"/>
      <c r="ERT87" s="160"/>
      <c r="ERU87" s="162"/>
      <c r="ERV87" s="163"/>
      <c r="ERW87" s="164"/>
      <c r="ERX87" s="160"/>
      <c r="ERY87" s="160"/>
      <c r="ERZ87" s="160"/>
      <c r="ESA87" s="160"/>
      <c r="ESB87" s="161"/>
      <c r="ESC87" s="160"/>
      <c r="ESD87" s="160"/>
      <c r="ESE87" s="160"/>
      <c r="ESF87" s="160"/>
      <c r="ESG87" s="162"/>
      <c r="ESH87" s="163"/>
      <c r="ESI87" s="164"/>
      <c r="ESJ87" s="160"/>
      <c r="ESK87" s="160"/>
      <c r="ESL87" s="160"/>
      <c r="ESM87" s="160"/>
      <c r="ESN87" s="161"/>
      <c r="ESO87" s="160"/>
      <c r="ESP87" s="160"/>
      <c r="ESQ87" s="160"/>
      <c r="ESR87" s="160"/>
      <c r="ESS87" s="162"/>
      <c r="EST87" s="163"/>
      <c r="ESU87" s="164"/>
      <c r="ESV87" s="160"/>
      <c r="ESW87" s="160"/>
      <c r="ESX87" s="160"/>
      <c r="ESY87" s="160"/>
      <c r="ESZ87" s="161"/>
      <c r="ETA87" s="160"/>
      <c r="ETB87" s="160"/>
      <c r="ETC87" s="160"/>
      <c r="ETD87" s="160"/>
      <c r="ETE87" s="162"/>
      <c r="ETF87" s="163"/>
      <c r="ETG87" s="164"/>
      <c r="ETH87" s="160"/>
      <c r="ETI87" s="160"/>
      <c r="ETJ87" s="160"/>
      <c r="ETK87" s="160"/>
      <c r="ETL87" s="161"/>
      <c r="ETM87" s="160"/>
      <c r="ETN87" s="160"/>
      <c r="ETO87" s="160"/>
      <c r="ETP87" s="160"/>
      <c r="ETQ87" s="162"/>
      <c r="ETR87" s="163"/>
      <c r="ETS87" s="164"/>
      <c r="ETT87" s="160"/>
      <c r="ETU87" s="160"/>
      <c r="ETV87" s="160"/>
      <c r="ETW87" s="160"/>
      <c r="ETX87" s="161"/>
      <c r="ETY87" s="160"/>
      <c r="ETZ87" s="160"/>
      <c r="EUA87" s="160"/>
      <c r="EUB87" s="160"/>
      <c r="EUC87" s="162"/>
      <c r="EUD87" s="163"/>
      <c r="EUE87" s="164"/>
      <c r="EUF87" s="160"/>
      <c r="EUG87" s="160"/>
      <c r="EUH87" s="160"/>
      <c r="EUI87" s="160"/>
      <c r="EUJ87" s="161"/>
      <c r="EUK87" s="160"/>
      <c r="EUL87" s="160"/>
      <c r="EUM87" s="160"/>
      <c r="EUN87" s="160"/>
      <c r="EUO87" s="162"/>
      <c r="EUP87" s="163"/>
      <c r="EUQ87" s="164"/>
      <c r="EUR87" s="160"/>
      <c r="EUS87" s="160"/>
      <c r="EUT87" s="160"/>
      <c r="EUU87" s="160"/>
      <c r="EUV87" s="161"/>
      <c r="EUW87" s="160"/>
      <c r="EUX87" s="160"/>
      <c r="EUY87" s="160"/>
      <c r="EUZ87" s="160"/>
      <c r="EVA87" s="162"/>
      <c r="EVB87" s="163"/>
      <c r="EVC87" s="164"/>
      <c r="EVD87" s="160"/>
      <c r="EVE87" s="160"/>
      <c r="EVF87" s="160"/>
      <c r="EVG87" s="160"/>
      <c r="EVH87" s="161"/>
      <c r="EVI87" s="160"/>
      <c r="EVJ87" s="160"/>
      <c r="EVK87" s="160"/>
      <c r="EVL87" s="160"/>
      <c r="EVM87" s="162"/>
      <c r="EVN87" s="163"/>
      <c r="EVO87" s="164"/>
      <c r="EVP87" s="160"/>
      <c r="EVQ87" s="160"/>
      <c r="EVR87" s="160"/>
      <c r="EVS87" s="160"/>
      <c r="EVT87" s="161"/>
      <c r="EVU87" s="160"/>
      <c r="EVV87" s="160"/>
      <c r="EVW87" s="160"/>
      <c r="EVX87" s="160"/>
      <c r="EVY87" s="162"/>
      <c r="EVZ87" s="163"/>
      <c r="EWA87" s="164"/>
      <c r="EWB87" s="160"/>
      <c r="EWC87" s="160"/>
      <c r="EWD87" s="160"/>
      <c r="EWE87" s="160"/>
      <c r="EWF87" s="161"/>
      <c r="EWG87" s="160"/>
      <c r="EWH87" s="160"/>
      <c r="EWI87" s="160"/>
      <c r="EWJ87" s="160"/>
      <c r="EWK87" s="162"/>
      <c r="EWL87" s="163"/>
      <c r="EWM87" s="164"/>
      <c r="EWN87" s="160"/>
      <c r="EWO87" s="160"/>
      <c r="EWP87" s="160"/>
      <c r="EWQ87" s="160"/>
      <c r="EWR87" s="161"/>
      <c r="EWS87" s="160"/>
      <c r="EWT87" s="160"/>
      <c r="EWU87" s="160"/>
      <c r="EWV87" s="160"/>
      <c r="EWW87" s="162"/>
      <c r="EWX87" s="163"/>
      <c r="EWY87" s="164"/>
      <c r="EWZ87" s="160"/>
      <c r="EXA87" s="160"/>
      <c r="EXB87" s="160"/>
      <c r="EXC87" s="160"/>
      <c r="EXD87" s="161"/>
      <c r="EXE87" s="160"/>
      <c r="EXF87" s="160"/>
      <c r="EXG87" s="160"/>
      <c r="EXH87" s="160"/>
      <c r="EXI87" s="162"/>
      <c r="EXJ87" s="163"/>
      <c r="EXK87" s="164"/>
      <c r="EXL87" s="160"/>
      <c r="EXM87" s="160"/>
      <c r="EXN87" s="160"/>
      <c r="EXO87" s="160"/>
      <c r="EXP87" s="161"/>
      <c r="EXQ87" s="160"/>
      <c r="EXR87" s="160"/>
      <c r="EXS87" s="160"/>
      <c r="EXT87" s="160"/>
      <c r="EXU87" s="162"/>
      <c r="EXV87" s="163"/>
      <c r="EXW87" s="164"/>
      <c r="EXX87" s="160"/>
      <c r="EXY87" s="160"/>
      <c r="EXZ87" s="160"/>
      <c r="EYA87" s="160"/>
      <c r="EYB87" s="161"/>
      <c r="EYC87" s="160"/>
      <c r="EYD87" s="160"/>
      <c r="EYE87" s="160"/>
      <c r="EYF87" s="160"/>
      <c r="EYG87" s="162"/>
      <c r="EYH87" s="163"/>
      <c r="EYI87" s="164"/>
      <c r="EYJ87" s="160"/>
      <c r="EYK87" s="160"/>
      <c r="EYL87" s="160"/>
      <c r="EYM87" s="160"/>
      <c r="EYN87" s="161"/>
      <c r="EYO87" s="160"/>
      <c r="EYP87" s="160"/>
      <c r="EYQ87" s="160"/>
      <c r="EYR87" s="160"/>
      <c r="EYS87" s="162"/>
      <c r="EYT87" s="163"/>
      <c r="EYU87" s="164"/>
      <c r="EYV87" s="160"/>
      <c r="EYW87" s="160"/>
      <c r="EYX87" s="160"/>
      <c r="EYY87" s="160"/>
      <c r="EYZ87" s="161"/>
      <c r="EZA87" s="160"/>
      <c r="EZB87" s="160"/>
      <c r="EZC87" s="160"/>
      <c r="EZD87" s="160"/>
      <c r="EZE87" s="162"/>
      <c r="EZF87" s="163"/>
      <c r="EZG87" s="164"/>
      <c r="EZH87" s="160"/>
      <c r="EZI87" s="160"/>
      <c r="EZJ87" s="160"/>
      <c r="EZK87" s="160"/>
      <c r="EZL87" s="161"/>
      <c r="EZM87" s="160"/>
      <c r="EZN87" s="160"/>
      <c r="EZO87" s="160"/>
      <c r="EZP87" s="160"/>
      <c r="EZQ87" s="162"/>
      <c r="EZR87" s="163"/>
      <c r="EZS87" s="164"/>
      <c r="EZT87" s="160"/>
      <c r="EZU87" s="160"/>
      <c r="EZV87" s="160"/>
      <c r="EZW87" s="160"/>
      <c r="EZX87" s="161"/>
      <c r="EZY87" s="160"/>
      <c r="EZZ87" s="160"/>
      <c r="FAA87" s="160"/>
      <c r="FAB87" s="160"/>
      <c r="FAC87" s="162"/>
      <c r="FAD87" s="163"/>
      <c r="FAE87" s="164"/>
      <c r="FAF87" s="160"/>
      <c r="FAG87" s="160"/>
      <c r="FAH87" s="160"/>
      <c r="FAI87" s="160"/>
      <c r="FAJ87" s="161"/>
      <c r="FAK87" s="160"/>
      <c r="FAL87" s="160"/>
      <c r="FAM87" s="160"/>
      <c r="FAN87" s="160"/>
      <c r="FAO87" s="162"/>
      <c r="FAP87" s="163"/>
      <c r="FAQ87" s="164"/>
      <c r="FAR87" s="160"/>
      <c r="FAS87" s="160"/>
      <c r="FAT87" s="160"/>
      <c r="FAU87" s="160"/>
      <c r="FAV87" s="161"/>
      <c r="FAW87" s="160"/>
      <c r="FAX87" s="160"/>
      <c r="FAY87" s="160"/>
      <c r="FAZ87" s="160"/>
      <c r="FBA87" s="162"/>
      <c r="FBB87" s="163"/>
      <c r="FBC87" s="164"/>
      <c r="FBD87" s="160"/>
      <c r="FBE87" s="160"/>
      <c r="FBF87" s="160"/>
      <c r="FBG87" s="160"/>
      <c r="FBH87" s="161"/>
      <c r="FBI87" s="160"/>
      <c r="FBJ87" s="160"/>
      <c r="FBK87" s="160"/>
      <c r="FBL87" s="160"/>
      <c r="FBM87" s="162"/>
      <c r="FBN87" s="163"/>
      <c r="FBO87" s="164"/>
      <c r="FBP87" s="160"/>
      <c r="FBQ87" s="160"/>
      <c r="FBR87" s="160"/>
      <c r="FBS87" s="160"/>
      <c r="FBT87" s="161"/>
      <c r="FBU87" s="160"/>
      <c r="FBV87" s="160"/>
      <c r="FBW87" s="160"/>
      <c r="FBX87" s="160"/>
      <c r="FBY87" s="162"/>
      <c r="FBZ87" s="163"/>
      <c r="FCA87" s="164"/>
      <c r="FCB87" s="160"/>
      <c r="FCC87" s="160"/>
      <c r="FCD87" s="160"/>
      <c r="FCE87" s="160"/>
      <c r="FCF87" s="161"/>
      <c r="FCG87" s="160"/>
      <c r="FCH87" s="160"/>
      <c r="FCI87" s="160"/>
      <c r="FCJ87" s="160"/>
      <c r="FCK87" s="162"/>
      <c r="FCL87" s="163"/>
      <c r="FCM87" s="164"/>
      <c r="FCN87" s="160"/>
      <c r="FCO87" s="160"/>
      <c r="FCP87" s="160"/>
      <c r="FCQ87" s="160"/>
      <c r="FCR87" s="161"/>
      <c r="FCS87" s="160"/>
      <c r="FCT87" s="160"/>
      <c r="FCU87" s="160"/>
      <c r="FCV87" s="160"/>
      <c r="FCW87" s="162"/>
      <c r="FCX87" s="163"/>
      <c r="FCY87" s="164"/>
      <c r="FCZ87" s="160"/>
      <c r="FDA87" s="160"/>
      <c r="FDB87" s="160"/>
      <c r="FDC87" s="160"/>
      <c r="FDD87" s="161"/>
      <c r="FDE87" s="160"/>
      <c r="FDF87" s="160"/>
      <c r="FDG87" s="160"/>
      <c r="FDH87" s="160"/>
      <c r="FDI87" s="162"/>
      <c r="FDJ87" s="163"/>
      <c r="FDK87" s="164"/>
      <c r="FDL87" s="160"/>
      <c r="FDM87" s="160"/>
      <c r="FDN87" s="160"/>
      <c r="FDO87" s="160"/>
      <c r="FDP87" s="161"/>
      <c r="FDQ87" s="160"/>
      <c r="FDR87" s="160"/>
      <c r="FDS87" s="160"/>
      <c r="FDT87" s="160"/>
      <c r="FDU87" s="162"/>
      <c r="FDV87" s="163"/>
      <c r="FDW87" s="164"/>
      <c r="FDX87" s="160"/>
      <c r="FDY87" s="160"/>
      <c r="FDZ87" s="160"/>
      <c r="FEA87" s="160"/>
      <c r="FEB87" s="161"/>
      <c r="FEC87" s="160"/>
      <c r="FED87" s="160"/>
      <c r="FEE87" s="160"/>
      <c r="FEF87" s="160"/>
      <c r="FEG87" s="162"/>
      <c r="FEH87" s="163"/>
      <c r="FEI87" s="164"/>
      <c r="FEJ87" s="160"/>
      <c r="FEK87" s="160"/>
      <c r="FEL87" s="160"/>
      <c r="FEM87" s="160"/>
      <c r="FEN87" s="161"/>
      <c r="FEO87" s="160"/>
      <c r="FEP87" s="160"/>
      <c r="FEQ87" s="160"/>
      <c r="FER87" s="160"/>
      <c r="FES87" s="162"/>
      <c r="FET87" s="163"/>
      <c r="FEU87" s="164"/>
      <c r="FEV87" s="160"/>
      <c r="FEW87" s="160"/>
      <c r="FEX87" s="160"/>
      <c r="FEY87" s="160"/>
      <c r="FEZ87" s="161"/>
      <c r="FFA87" s="160"/>
      <c r="FFB87" s="160"/>
      <c r="FFC87" s="160"/>
      <c r="FFD87" s="160"/>
      <c r="FFE87" s="162"/>
      <c r="FFF87" s="163"/>
      <c r="FFG87" s="164"/>
      <c r="FFH87" s="160"/>
      <c r="FFI87" s="160"/>
      <c r="FFJ87" s="160"/>
      <c r="FFK87" s="160"/>
      <c r="FFL87" s="161"/>
      <c r="FFM87" s="160"/>
      <c r="FFN87" s="160"/>
      <c r="FFO87" s="160"/>
      <c r="FFP87" s="160"/>
      <c r="FFQ87" s="162"/>
      <c r="FFR87" s="163"/>
      <c r="FFS87" s="164"/>
      <c r="FFT87" s="160"/>
      <c r="FFU87" s="160"/>
      <c r="FFV87" s="160"/>
      <c r="FFW87" s="160"/>
      <c r="FFX87" s="161"/>
      <c r="FFY87" s="160"/>
      <c r="FFZ87" s="160"/>
      <c r="FGA87" s="160"/>
      <c r="FGB87" s="160"/>
      <c r="FGC87" s="162"/>
      <c r="FGD87" s="163"/>
      <c r="FGE87" s="164"/>
      <c r="FGF87" s="160"/>
      <c r="FGG87" s="160"/>
      <c r="FGH87" s="160"/>
      <c r="FGI87" s="160"/>
      <c r="FGJ87" s="161"/>
      <c r="FGK87" s="160"/>
      <c r="FGL87" s="160"/>
      <c r="FGM87" s="160"/>
      <c r="FGN87" s="160"/>
      <c r="FGO87" s="162"/>
      <c r="FGP87" s="163"/>
      <c r="FGQ87" s="164"/>
      <c r="FGR87" s="160"/>
      <c r="FGS87" s="160"/>
      <c r="FGT87" s="160"/>
      <c r="FGU87" s="160"/>
      <c r="FGV87" s="161"/>
      <c r="FGW87" s="160"/>
      <c r="FGX87" s="160"/>
      <c r="FGY87" s="160"/>
      <c r="FGZ87" s="160"/>
      <c r="FHA87" s="162"/>
      <c r="FHB87" s="163"/>
      <c r="FHC87" s="164"/>
      <c r="FHD87" s="160"/>
      <c r="FHE87" s="160"/>
      <c r="FHF87" s="160"/>
      <c r="FHG87" s="160"/>
      <c r="FHH87" s="161"/>
      <c r="FHI87" s="160"/>
      <c r="FHJ87" s="160"/>
      <c r="FHK87" s="160"/>
      <c r="FHL87" s="160"/>
      <c r="FHM87" s="162"/>
      <c r="FHN87" s="163"/>
      <c r="FHO87" s="164"/>
      <c r="FHP87" s="160"/>
      <c r="FHQ87" s="160"/>
      <c r="FHR87" s="160"/>
      <c r="FHS87" s="160"/>
      <c r="FHT87" s="161"/>
      <c r="FHU87" s="160"/>
      <c r="FHV87" s="160"/>
      <c r="FHW87" s="160"/>
      <c r="FHX87" s="160"/>
      <c r="FHY87" s="162"/>
      <c r="FHZ87" s="163"/>
      <c r="FIA87" s="164"/>
      <c r="FIB87" s="160"/>
      <c r="FIC87" s="160"/>
      <c r="FID87" s="160"/>
      <c r="FIE87" s="160"/>
      <c r="FIF87" s="161"/>
      <c r="FIG87" s="160"/>
      <c r="FIH87" s="160"/>
      <c r="FII87" s="160"/>
      <c r="FIJ87" s="160"/>
      <c r="FIK87" s="162"/>
      <c r="FIL87" s="163"/>
      <c r="FIM87" s="164"/>
      <c r="FIN87" s="160"/>
      <c r="FIO87" s="160"/>
      <c r="FIP87" s="160"/>
      <c r="FIQ87" s="160"/>
      <c r="FIR87" s="161"/>
      <c r="FIS87" s="160"/>
      <c r="FIT87" s="160"/>
      <c r="FIU87" s="160"/>
      <c r="FIV87" s="160"/>
      <c r="FIW87" s="162"/>
      <c r="FIX87" s="163"/>
      <c r="FIY87" s="164"/>
      <c r="FIZ87" s="160"/>
      <c r="FJA87" s="160"/>
      <c r="FJB87" s="160"/>
      <c r="FJC87" s="160"/>
      <c r="FJD87" s="161"/>
      <c r="FJE87" s="160"/>
      <c r="FJF87" s="160"/>
      <c r="FJG87" s="160"/>
      <c r="FJH87" s="160"/>
      <c r="FJI87" s="162"/>
      <c r="FJJ87" s="163"/>
      <c r="FJK87" s="164"/>
      <c r="FJL87" s="160"/>
      <c r="FJM87" s="160"/>
      <c r="FJN87" s="160"/>
      <c r="FJO87" s="160"/>
      <c r="FJP87" s="161"/>
      <c r="FJQ87" s="160"/>
      <c r="FJR87" s="160"/>
      <c r="FJS87" s="160"/>
      <c r="FJT87" s="160"/>
      <c r="FJU87" s="162"/>
      <c r="FJV87" s="163"/>
      <c r="FJW87" s="164"/>
      <c r="FJX87" s="160"/>
      <c r="FJY87" s="160"/>
      <c r="FJZ87" s="160"/>
      <c r="FKA87" s="160"/>
      <c r="FKB87" s="161"/>
      <c r="FKC87" s="160"/>
      <c r="FKD87" s="160"/>
      <c r="FKE87" s="160"/>
      <c r="FKF87" s="160"/>
      <c r="FKG87" s="162"/>
      <c r="FKH87" s="163"/>
      <c r="FKI87" s="164"/>
      <c r="FKJ87" s="160"/>
      <c r="FKK87" s="160"/>
      <c r="FKL87" s="160"/>
      <c r="FKM87" s="160"/>
      <c r="FKN87" s="161"/>
      <c r="FKO87" s="160"/>
      <c r="FKP87" s="160"/>
      <c r="FKQ87" s="160"/>
      <c r="FKR87" s="160"/>
      <c r="FKS87" s="162"/>
      <c r="FKT87" s="163"/>
      <c r="FKU87" s="164"/>
      <c r="FKV87" s="160"/>
      <c r="FKW87" s="160"/>
      <c r="FKX87" s="160"/>
      <c r="FKY87" s="160"/>
      <c r="FKZ87" s="161"/>
      <c r="FLA87" s="160"/>
      <c r="FLB87" s="160"/>
      <c r="FLC87" s="160"/>
      <c r="FLD87" s="160"/>
      <c r="FLE87" s="162"/>
      <c r="FLF87" s="163"/>
      <c r="FLG87" s="164"/>
      <c r="FLH87" s="160"/>
      <c r="FLI87" s="160"/>
      <c r="FLJ87" s="160"/>
      <c r="FLK87" s="160"/>
      <c r="FLL87" s="161"/>
      <c r="FLM87" s="160"/>
      <c r="FLN87" s="160"/>
      <c r="FLO87" s="160"/>
      <c r="FLP87" s="160"/>
      <c r="FLQ87" s="162"/>
      <c r="FLR87" s="163"/>
      <c r="FLS87" s="164"/>
      <c r="FLT87" s="160"/>
      <c r="FLU87" s="160"/>
      <c r="FLV87" s="160"/>
      <c r="FLW87" s="160"/>
      <c r="FLX87" s="161"/>
      <c r="FLY87" s="160"/>
      <c r="FLZ87" s="160"/>
      <c r="FMA87" s="160"/>
      <c r="FMB87" s="160"/>
      <c r="FMC87" s="162"/>
      <c r="FMD87" s="163"/>
      <c r="FME87" s="164"/>
      <c r="FMF87" s="160"/>
      <c r="FMG87" s="160"/>
      <c r="FMH87" s="160"/>
      <c r="FMI87" s="160"/>
      <c r="FMJ87" s="161"/>
      <c r="FMK87" s="160"/>
      <c r="FML87" s="160"/>
      <c r="FMM87" s="160"/>
      <c r="FMN87" s="160"/>
      <c r="FMO87" s="162"/>
      <c r="FMP87" s="163"/>
      <c r="FMQ87" s="164"/>
      <c r="FMR87" s="160"/>
      <c r="FMS87" s="160"/>
      <c r="FMT87" s="160"/>
      <c r="FMU87" s="160"/>
      <c r="FMV87" s="161"/>
      <c r="FMW87" s="160"/>
      <c r="FMX87" s="160"/>
      <c r="FMY87" s="160"/>
      <c r="FMZ87" s="160"/>
      <c r="FNA87" s="162"/>
      <c r="FNB87" s="163"/>
      <c r="FNC87" s="164"/>
      <c r="FND87" s="160"/>
      <c r="FNE87" s="160"/>
      <c r="FNF87" s="160"/>
      <c r="FNG87" s="160"/>
      <c r="FNH87" s="161"/>
      <c r="FNI87" s="160"/>
      <c r="FNJ87" s="160"/>
      <c r="FNK87" s="160"/>
      <c r="FNL87" s="160"/>
      <c r="FNM87" s="162"/>
      <c r="FNN87" s="163"/>
      <c r="FNO87" s="164"/>
      <c r="FNP87" s="160"/>
      <c r="FNQ87" s="160"/>
      <c r="FNR87" s="160"/>
      <c r="FNS87" s="160"/>
      <c r="FNT87" s="161"/>
      <c r="FNU87" s="160"/>
      <c r="FNV87" s="160"/>
      <c r="FNW87" s="160"/>
      <c r="FNX87" s="160"/>
      <c r="FNY87" s="162"/>
      <c r="FNZ87" s="163"/>
      <c r="FOA87" s="164"/>
      <c r="FOB87" s="160"/>
      <c r="FOC87" s="160"/>
      <c r="FOD87" s="160"/>
      <c r="FOE87" s="160"/>
      <c r="FOF87" s="161"/>
      <c r="FOG87" s="160"/>
      <c r="FOH87" s="160"/>
      <c r="FOI87" s="160"/>
      <c r="FOJ87" s="160"/>
      <c r="FOK87" s="162"/>
      <c r="FOL87" s="163"/>
      <c r="FOM87" s="164"/>
      <c r="FON87" s="160"/>
      <c r="FOO87" s="160"/>
      <c r="FOP87" s="160"/>
      <c r="FOQ87" s="160"/>
      <c r="FOR87" s="161"/>
      <c r="FOS87" s="160"/>
      <c r="FOT87" s="160"/>
      <c r="FOU87" s="160"/>
      <c r="FOV87" s="160"/>
      <c r="FOW87" s="162"/>
      <c r="FOX87" s="163"/>
      <c r="FOY87" s="164"/>
      <c r="FOZ87" s="160"/>
      <c r="FPA87" s="160"/>
      <c r="FPB87" s="160"/>
      <c r="FPC87" s="160"/>
      <c r="FPD87" s="161"/>
      <c r="FPE87" s="160"/>
      <c r="FPF87" s="160"/>
      <c r="FPG87" s="160"/>
      <c r="FPH87" s="160"/>
      <c r="FPI87" s="162"/>
      <c r="FPJ87" s="163"/>
      <c r="FPK87" s="164"/>
      <c r="FPL87" s="160"/>
      <c r="FPM87" s="160"/>
      <c r="FPN87" s="160"/>
      <c r="FPO87" s="160"/>
      <c r="FPP87" s="161"/>
      <c r="FPQ87" s="160"/>
      <c r="FPR87" s="160"/>
      <c r="FPS87" s="160"/>
      <c r="FPT87" s="160"/>
      <c r="FPU87" s="162"/>
      <c r="FPV87" s="163"/>
      <c r="FPW87" s="164"/>
      <c r="FPX87" s="160"/>
      <c r="FPY87" s="160"/>
      <c r="FPZ87" s="160"/>
      <c r="FQA87" s="160"/>
      <c r="FQB87" s="161"/>
      <c r="FQC87" s="160"/>
      <c r="FQD87" s="160"/>
      <c r="FQE87" s="160"/>
      <c r="FQF87" s="160"/>
      <c r="FQG87" s="162"/>
      <c r="FQH87" s="163"/>
      <c r="FQI87" s="164"/>
      <c r="FQJ87" s="160"/>
      <c r="FQK87" s="160"/>
      <c r="FQL87" s="160"/>
      <c r="FQM87" s="160"/>
      <c r="FQN87" s="161"/>
      <c r="FQO87" s="160"/>
      <c r="FQP87" s="160"/>
      <c r="FQQ87" s="160"/>
      <c r="FQR87" s="160"/>
      <c r="FQS87" s="162"/>
      <c r="FQT87" s="163"/>
      <c r="FQU87" s="164"/>
      <c r="FQV87" s="160"/>
      <c r="FQW87" s="160"/>
      <c r="FQX87" s="160"/>
      <c r="FQY87" s="160"/>
      <c r="FQZ87" s="161"/>
      <c r="FRA87" s="160"/>
      <c r="FRB87" s="160"/>
      <c r="FRC87" s="160"/>
      <c r="FRD87" s="160"/>
      <c r="FRE87" s="162"/>
      <c r="FRF87" s="163"/>
      <c r="FRG87" s="164"/>
      <c r="FRH87" s="160"/>
      <c r="FRI87" s="160"/>
      <c r="FRJ87" s="160"/>
      <c r="FRK87" s="160"/>
      <c r="FRL87" s="161"/>
      <c r="FRM87" s="160"/>
      <c r="FRN87" s="160"/>
      <c r="FRO87" s="160"/>
      <c r="FRP87" s="160"/>
      <c r="FRQ87" s="162"/>
      <c r="FRR87" s="163"/>
      <c r="FRS87" s="164"/>
      <c r="FRT87" s="160"/>
      <c r="FRU87" s="160"/>
      <c r="FRV87" s="160"/>
      <c r="FRW87" s="160"/>
      <c r="FRX87" s="161"/>
      <c r="FRY87" s="160"/>
      <c r="FRZ87" s="160"/>
      <c r="FSA87" s="160"/>
      <c r="FSB87" s="160"/>
      <c r="FSC87" s="162"/>
      <c r="FSD87" s="163"/>
      <c r="FSE87" s="164"/>
      <c r="FSF87" s="160"/>
      <c r="FSG87" s="160"/>
      <c r="FSH87" s="160"/>
      <c r="FSI87" s="160"/>
      <c r="FSJ87" s="161"/>
      <c r="FSK87" s="160"/>
      <c r="FSL87" s="160"/>
      <c r="FSM87" s="160"/>
      <c r="FSN87" s="160"/>
      <c r="FSO87" s="162"/>
      <c r="FSP87" s="163"/>
      <c r="FSQ87" s="164"/>
      <c r="FSR87" s="160"/>
      <c r="FSS87" s="160"/>
      <c r="FST87" s="160"/>
      <c r="FSU87" s="160"/>
      <c r="FSV87" s="161"/>
      <c r="FSW87" s="160"/>
      <c r="FSX87" s="160"/>
      <c r="FSY87" s="160"/>
      <c r="FSZ87" s="160"/>
      <c r="FTA87" s="162"/>
      <c r="FTB87" s="163"/>
      <c r="FTC87" s="164"/>
      <c r="FTD87" s="160"/>
      <c r="FTE87" s="160"/>
      <c r="FTF87" s="160"/>
      <c r="FTG87" s="160"/>
      <c r="FTH87" s="161"/>
      <c r="FTI87" s="160"/>
      <c r="FTJ87" s="160"/>
      <c r="FTK87" s="160"/>
      <c r="FTL87" s="160"/>
      <c r="FTM87" s="162"/>
      <c r="FTN87" s="163"/>
      <c r="FTO87" s="164"/>
      <c r="FTP87" s="160"/>
      <c r="FTQ87" s="160"/>
      <c r="FTR87" s="160"/>
      <c r="FTS87" s="160"/>
      <c r="FTT87" s="161"/>
      <c r="FTU87" s="160"/>
      <c r="FTV87" s="160"/>
      <c r="FTW87" s="160"/>
      <c r="FTX87" s="160"/>
      <c r="FTY87" s="162"/>
      <c r="FTZ87" s="163"/>
      <c r="FUA87" s="164"/>
      <c r="FUB87" s="160"/>
      <c r="FUC87" s="160"/>
      <c r="FUD87" s="160"/>
      <c r="FUE87" s="160"/>
      <c r="FUF87" s="161"/>
      <c r="FUG87" s="160"/>
      <c r="FUH87" s="160"/>
      <c r="FUI87" s="160"/>
      <c r="FUJ87" s="160"/>
      <c r="FUK87" s="162"/>
      <c r="FUL87" s="163"/>
      <c r="FUM87" s="164"/>
      <c r="FUN87" s="160"/>
      <c r="FUO87" s="160"/>
      <c r="FUP87" s="160"/>
      <c r="FUQ87" s="160"/>
      <c r="FUR87" s="161"/>
      <c r="FUS87" s="160"/>
      <c r="FUT87" s="160"/>
      <c r="FUU87" s="160"/>
      <c r="FUV87" s="160"/>
      <c r="FUW87" s="162"/>
      <c r="FUX87" s="163"/>
      <c r="FUY87" s="164"/>
      <c r="FUZ87" s="160"/>
      <c r="FVA87" s="160"/>
      <c r="FVB87" s="160"/>
      <c r="FVC87" s="160"/>
      <c r="FVD87" s="161"/>
      <c r="FVE87" s="160"/>
      <c r="FVF87" s="160"/>
      <c r="FVG87" s="160"/>
      <c r="FVH87" s="160"/>
      <c r="FVI87" s="162"/>
      <c r="FVJ87" s="163"/>
      <c r="FVK87" s="164"/>
      <c r="FVL87" s="160"/>
      <c r="FVM87" s="160"/>
      <c r="FVN87" s="160"/>
      <c r="FVO87" s="160"/>
      <c r="FVP87" s="161"/>
      <c r="FVQ87" s="160"/>
      <c r="FVR87" s="160"/>
      <c r="FVS87" s="160"/>
      <c r="FVT87" s="160"/>
      <c r="FVU87" s="162"/>
      <c r="FVV87" s="163"/>
      <c r="FVW87" s="164"/>
      <c r="FVX87" s="160"/>
      <c r="FVY87" s="160"/>
      <c r="FVZ87" s="160"/>
      <c r="FWA87" s="160"/>
      <c r="FWB87" s="161"/>
      <c r="FWC87" s="160"/>
      <c r="FWD87" s="160"/>
      <c r="FWE87" s="160"/>
      <c r="FWF87" s="160"/>
      <c r="FWG87" s="162"/>
      <c r="FWH87" s="163"/>
      <c r="FWI87" s="164"/>
      <c r="FWJ87" s="160"/>
      <c r="FWK87" s="160"/>
      <c r="FWL87" s="160"/>
      <c r="FWM87" s="160"/>
      <c r="FWN87" s="161"/>
      <c r="FWO87" s="160"/>
      <c r="FWP87" s="160"/>
      <c r="FWQ87" s="160"/>
      <c r="FWR87" s="160"/>
      <c r="FWS87" s="162"/>
      <c r="FWT87" s="163"/>
      <c r="FWU87" s="164"/>
      <c r="FWV87" s="160"/>
      <c r="FWW87" s="160"/>
      <c r="FWX87" s="160"/>
      <c r="FWY87" s="160"/>
      <c r="FWZ87" s="161"/>
      <c r="FXA87" s="160"/>
      <c r="FXB87" s="160"/>
      <c r="FXC87" s="160"/>
      <c r="FXD87" s="160"/>
      <c r="FXE87" s="162"/>
      <c r="FXF87" s="163"/>
      <c r="FXG87" s="164"/>
      <c r="FXH87" s="160"/>
      <c r="FXI87" s="160"/>
      <c r="FXJ87" s="160"/>
      <c r="FXK87" s="160"/>
      <c r="FXL87" s="161"/>
      <c r="FXM87" s="160"/>
      <c r="FXN87" s="160"/>
      <c r="FXO87" s="160"/>
      <c r="FXP87" s="160"/>
      <c r="FXQ87" s="162"/>
      <c r="FXR87" s="163"/>
      <c r="FXS87" s="164"/>
      <c r="FXT87" s="160"/>
      <c r="FXU87" s="160"/>
      <c r="FXV87" s="160"/>
      <c r="FXW87" s="160"/>
      <c r="FXX87" s="161"/>
      <c r="FXY87" s="160"/>
      <c r="FXZ87" s="160"/>
      <c r="FYA87" s="160"/>
      <c r="FYB87" s="160"/>
      <c r="FYC87" s="162"/>
      <c r="FYD87" s="163"/>
      <c r="FYE87" s="164"/>
      <c r="FYF87" s="160"/>
      <c r="FYG87" s="160"/>
      <c r="FYH87" s="160"/>
      <c r="FYI87" s="160"/>
      <c r="FYJ87" s="161"/>
      <c r="FYK87" s="160"/>
      <c r="FYL87" s="160"/>
      <c r="FYM87" s="160"/>
      <c r="FYN87" s="160"/>
      <c r="FYO87" s="162"/>
      <c r="FYP87" s="163"/>
      <c r="FYQ87" s="164"/>
      <c r="FYR87" s="160"/>
      <c r="FYS87" s="160"/>
      <c r="FYT87" s="160"/>
      <c r="FYU87" s="160"/>
      <c r="FYV87" s="161"/>
      <c r="FYW87" s="160"/>
      <c r="FYX87" s="160"/>
      <c r="FYY87" s="160"/>
      <c r="FYZ87" s="160"/>
      <c r="FZA87" s="162"/>
      <c r="FZB87" s="163"/>
      <c r="FZC87" s="164"/>
      <c r="FZD87" s="160"/>
      <c r="FZE87" s="160"/>
      <c r="FZF87" s="160"/>
      <c r="FZG87" s="160"/>
      <c r="FZH87" s="161"/>
      <c r="FZI87" s="160"/>
      <c r="FZJ87" s="160"/>
      <c r="FZK87" s="160"/>
      <c r="FZL87" s="160"/>
      <c r="FZM87" s="162"/>
      <c r="FZN87" s="163"/>
      <c r="FZO87" s="164"/>
      <c r="FZP87" s="160"/>
      <c r="FZQ87" s="160"/>
      <c r="FZR87" s="160"/>
      <c r="FZS87" s="160"/>
      <c r="FZT87" s="161"/>
      <c r="FZU87" s="160"/>
      <c r="FZV87" s="160"/>
      <c r="FZW87" s="160"/>
      <c r="FZX87" s="160"/>
      <c r="FZY87" s="162"/>
      <c r="FZZ87" s="163"/>
      <c r="GAA87" s="164"/>
      <c r="GAB87" s="160"/>
      <c r="GAC87" s="160"/>
      <c r="GAD87" s="160"/>
      <c r="GAE87" s="160"/>
      <c r="GAF87" s="161"/>
      <c r="GAG87" s="160"/>
      <c r="GAH87" s="160"/>
      <c r="GAI87" s="160"/>
      <c r="GAJ87" s="160"/>
      <c r="GAK87" s="162"/>
      <c r="GAL87" s="163"/>
      <c r="GAM87" s="164"/>
      <c r="GAN87" s="160"/>
      <c r="GAO87" s="160"/>
      <c r="GAP87" s="160"/>
      <c r="GAQ87" s="160"/>
      <c r="GAR87" s="161"/>
      <c r="GAS87" s="160"/>
      <c r="GAT87" s="160"/>
      <c r="GAU87" s="160"/>
      <c r="GAV87" s="160"/>
      <c r="GAW87" s="162"/>
      <c r="GAX87" s="163"/>
      <c r="GAY87" s="164"/>
      <c r="GAZ87" s="160"/>
      <c r="GBA87" s="160"/>
      <c r="GBB87" s="160"/>
      <c r="GBC87" s="160"/>
      <c r="GBD87" s="161"/>
      <c r="GBE87" s="160"/>
      <c r="GBF87" s="160"/>
      <c r="GBG87" s="160"/>
      <c r="GBH87" s="160"/>
      <c r="GBI87" s="162"/>
      <c r="GBJ87" s="163"/>
      <c r="GBK87" s="164"/>
      <c r="GBL87" s="160"/>
      <c r="GBM87" s="160"/>
      <c r="GBN87" s="160"/>
      <c r="GBO87" s="160"/>
      <c r="GBP87" s="161"/>
      <c r="GBQ87" s="160"/>
      <c r="GBR87" s="160"/>
      <c r="GBS87" s="160"/>
      <c r="GBT87" s="160"/>
      <c r="GBU87" s="162"/>
      <c r="GBV87" s="163"/>
      <c r="GBW87" s="164"/>
      <c r="GBX87" s="160"/>
      <c r="GBY87" s="160"/>
      <c r="GBZ87" s="160"/>
      <c r="GCA87" s="160"/>
      <c r="GCB87" s="161"/>
      <c r="GCC87" s="160"/>
      <c r="GCD87" s="160"/>
      <c r="GCE87" s="160"/>
      <c r="GCF87" s="160"/>
      <c r="GCG87" s="162"/>
      <c r="GCH87" s="163"/>
      <c r="GCI87" s="164"/>
      <c r="GCJ87" s="160"/>
      <c r="GCK87" s="160"/>
      <c r="GCL87" s="160"/>
      <c r="GCM87" s="160"/>
      <c r="GCN87" s="161"/>
      <c r="GCO87" s="160"/>
      <c r="GCP87" s="160"/>
      <c r="GCQ87" s="160"/>
      <c r="GCR87" s="160"/>
      <c r="GCS87" s="162"/>
      <c r="GCT87" s="163"/>
      <c r="GCU87" s="164"/>
      <c r="GCV87" s="160"/>
      <c r="GCW87" s="160"/>
      <c r="GCX87" s="160"/>
      <c r="GCY87" s="160"/>
      <c r="GCZ87" s="161"/>
      <c r="GDA87" s="160"/>
      <c r="GDB87" s="160"/>
      <c r="GDC87" s="160"/>
      <c r="GDD87" s="160"/>
      <c r="GDE87" s="162"/>
      <c r="GDF87" s="163"/>
      <c r="GDG87" s="164"/>
      <c r="GDH87" s="160"/>
      <c r="GDI87" s="160"/>
      <c r="GDJ87" s="160"/>
      <c r="GDK87" s="160"/>
      <c r="GDL87" s="161"/>
      <c r="GDM87" s="160"/>
      <c r="GDN87" s="160"/>
      <c r="GDO87" s="160"/>
      <c r="GDP87" s="160"/>
      <c r="GDQ87" s="162"/>
      <c r="GDR87" s="163"/>
      <c r="GDS87" s="164"/>
      <c r="GDT87" s="160"/>
      <c r="GDU87" s="160"/>
      <c r="GDV87" s="160"/>
      <c r="GDW87" s="160"/>
      <c r="GDX87" s="161"/>
      <c r="GDY87" s="160"/>
      <c r="GDZ87" s="160"/>
      <c r="GEA87" s="160"/>
      <c r="GEB87" s="160"/>
      <c r="GEC87" s="162"/>
      <c r="GED87" s="163"/>
      <c r="GEE87" s="164"/>
      <c r="GEF87" s="160"/>
      <c r="GEG87" s="160"/>
      <c r="GEH87" s="160"/>
      <c r="GEI87" s="160"/>
      <c r="GEJ87" s="161"/>
      <c r="GEK87" s="160"/>
      <c r="GEL87" s="160"/>
      <c r="GEM87" s="160"/>
      <c r="GEN87" s="160"/>
      <c r="GEO87" s="162"/>
      <c r="GEP87" s="163"/>
      <c r="GEQ87" s="164"/>
      <c r="GER87" s="160"/>
      <c r="GES87" s="160"/>
      <c r="GET87" s="160"/>
      <c r="GEU87" s="160"/>
      <c r="GEV87" s="161"/>
      <c r="GEW87" s="160"/>
      <c r="GEX87" s="160"/>
      <c r="GEY87" s="160"/>
      <c r="GEZ87" s="160"/>
      <c r="GFA87" s="162"/>
      <c r="GFB87" s="163"/>
      <c r="GFC87" s="164"/>
      <c r="GFD87" s="160"/>
      <c r="GFE87" s="160"/>
      <c r="GFF87" s="160"/>
      <c r="GFG87" s="160"/>
      <c r="GFH87" s="161"/>
      <c r="GFI87" s="160"/>
      <c r="GFJ87" s="160"/>
      <c r="GFK87" s="160"/>
      <c r="GFL87" s="160"/>
      <c r="GFM87" s="162"/>
      <c r="GFN87" s="163"/>
      <c r="GFO87" s="164"/>
      <c r="GFP87" s="160"/>
      <c r="GFQ87" s="160"/>
      <c r="GFR87" s="160"/>
      <c r="GFS87" s="160"/>
      <c r="GFT87" s="161"/>
      <c r="GFU87" s="160"/>
      <c r="GFV87" s="160"/>
      <c r="GFW87" s="160"/>
      <c r="GFX87" s="160"/>
      <c r="GFY87" s="162"/>
      <c r="GFZ87" s="163"/>
      <c r="GGA87" s="164"/>
      <c r="GGB87" s="160"/>
      <c r="GGC87" s="160"/>
      <c r="GGD87" s="160"/>
      <c r="GGE87" s="160"/>
      <c r="GGF87" s="161"/>
      <c r="GGG87" s="160"/>
      <c r="GGH87" s="160"/>
      <c r="GGI87" s="160"/>
      <c r="GGJ87" s="160"/>
      <c r="GGK87" s="162"/>
      <c r="GGL87" s="163"/>
      <c r="GGM87" s="164"/>
      <c r="GGN87" s="160"/>
      <c r="GGO87" s="160"/>
      <c r="GGP87" s="160"/>
      <c r="GGQ87" s="160"/>
      <c r="GGR87" s="161"/>
      <c r="GGS87" s="160"/>
      <c r="GGT87" s="160"/>
      <c r="GGU87" s="160"/>
      <c r="GGV87" s="160"/>
      <c r="GGW87" s="162"/>
      <c r="GGX87" s="163"/>
      <c r="GGY87" s="164"/>
      <c r="GGZ87" s="160"/>
      <c r="GHA87" s="160"/>
      <c r="GHB87" s="160"/>
      <c r="GHC87" s="160"/>
      <c r="GHD87" s="161"/>
      <c r="GHE87" s="160"/>
      <c r="GHF87" s="160"/>
      <c r="GHG87" s="160"/>
      <c r="GHH87" s="160"/>
      <c r="GHI87" s="162"/>
      <c r="GHJ87" s="163"/>
      <c r="GHK87" s="164"/>
      <c r="GHL87" s="160"/>
      <c r="GHM87" s="160"/>
      <c r="GHN87" s="160"/>
      <c r="GHO87" s="160"/>
      <c r="GHP87" s="161"/>
      <c r="GHQ87" s="160"/>
      <c r="GHR87" s="160"/>
      <c r="GHS87" s="160"/>
      <c r="GHT87" s="160"/>
      <c r="GHU87" s="162"/>
      <c r="GHV87" s="163"/>
      <c r="GHW87" s="164"/>
      <c r="GHX87" s="160"/>
      <c r="GHY87" s="160"/>
      <c r="GHZ87" s="160"/>
      <c r="GIA87" s="160"/>
      <c r="GIB87" s="161"/>
      <c r="GIC87" s="160"/>
      <c r="GID87" s="160"/>
      <c r="GIE87" s="160"/>
      <c r="GIF87" s="160"/>
      <c r="GIG87" s="162"/>
      <c r="GIH87" s="163"/>
      <c r="GII87" s="164"/>
      <c r="GIJ87" s="160"/>
      <c r="GIK87" s="160"/>
      <c r="GIL87" s="160"/>
      <c r="GIM87" s="160"/>
      <c r="GIN87" s="161"/>
      <c r="GIO87" s="160"/>
      <c r="GIP87" s="160"/>
      <c r="GIQ87" s="160"/>
      <c r="GIR87" s="160"/>
      <c r="GIS87" s="162"/>
      <c r="GIT87" s="163"/>
      <c r="GIU87" s="164"/>
      <c r="GIV87" s="160"/>
      <c r="GIW87" s="160"/>
      <c r="GIX87" s="160"/>
      <c r="GIY87" s="160"/>
      <c r="GIZ87" s="161"/>
      <c r="GJA87" s="160"/>
      <c r="GJB87" s="160"/>
      <c r="GJC87" s="160"/>
      <c r="GJD87" s="160"/>
      <c r="GJE87" s="162"/>
      <c r="GJF87" s="163"/>
      <c r="GJG87" s="164"/>
      <c r="GJH87" s="160"/>
      <c r="GJI87" s="160"/>
      <c r="GJJ87" s="160"/>
      <c r="GJK87" s="160"/>
      <c r="GJL87" s="161"/>
      <c r="GJM87" s="160"/>
      <c r="GJN87" s="160"/>
      <c r="GJO87" s="160"/>
      <c r="GJP87" s="160"/>
      <c r="GJQ87" s="162"/>
      <c r="GJR87" s="163"/>
      <c r="GJS87" s="164"/>
      <c r="GJT87" s="160"/>
      <c r="GJU87" s="160"/>
      <c r="GJV87" s="160"/>
      <c r="GJW87" s="160"/>
      <c r="GJX87" s="161"/>
      <c r="GJY87" s="160"/>
      <c r="GJZ87" s="160"/>
      <c r="GKA87" s="160"/>
      <c r="GKB87" s="160"/>
      <c r="GKC87" s="162"/>
      <c r="GKD87" s="163"/>
      <c r="GKE87" s="164"/>
      <c r="GKF87" s="160"/>
      <c r="GKG87" s="160"/>
      <c r="GKH87" s="160"/>
      <c r="GKI87" s="160"/>
      <c r="GKJ87" s="161"/>
      <c r="GKK87" s="160"/>
      <c r="GKL87" s="160"/>
      <c r="GKM87" s="160"/>
      <c r="GKN87" s="160"/>
      <c r="GKO87" s="162"/>
      <c r="GKP87" s="163"/>
      <c r="GKQ87" s="164"/>
      <c r="GKR87" s="160"/>
      <c r="GKS87" s="160"/>
      <c r="GKT87" s="160"/>
      <c r="GKU87" s="160"/>
      <c r="GKV87" s="161"/>
      <c r="GKW87" s="160"/>
      <c r="GKX87" s="160"/>
      <c r="GKY87" s="160"/>
      <c r="GKZ87" s="160"/>
      <c r="GLA87" s="162"/>
      <c r="GLB87" s="163"/>
      <c r="GLC87" s="164"/>
      <c r="GLD87" s="160"/>
      <c r="GLE87" s="160"/>
      <c r="GLF87" s="160"/>
      <c r="GLG87" s="160"/>
      <c r="GLH87" s="161"/>
      <c r="GLI87" s="160"/>
      <c r="GLJ87" s="160"/>
      <c r="GLK87" s="160"/>
      <c r="GLL87" s="160"/>
      <c r="GLM87" s="162"/>
      <c r="GLN87" s="163"/>
      <c r="GLO87" s="164"/>
      <c r="GLP87" s="160"/>
      <c r="GLQ87" s="160"/>
      <c r="GLR87" s="160"/>
      <c r="GLS87" s="160"/>
      <c r="GLT87" s="161"/>
      <c r="GLU87" s="160"/>
      <c r="GLV87" s="160"/>
      <c r="GLW87" s="160"/>
      <c r="GLX87" s="160"/>
      <c r="GLY87" s="162"/>
      <c r="GLZ87" s="163"/>
      <c r="GMA87" s="164"/>
      <c r="GMB87" s="160"/>
      <c r="GMC87" s="160"/>
      <c r="GMD87" s="160"/>
      <c r="GME87" s="160"/>
      <c r="GMF87" s="161"/>
      <c r="GMG87" s="160"/>
      <c r="GMH87" s="160"/>
      <c r="GMI87" s="160"/>
      <c r="GMJ87" s="160"/>
      <c r="GMK87" s="162"/>
      <c r="GML87" s="163"/>
      <c r="GMM87" s="164"/>
      <c r="GMN87" s="160"/>
      <c r="GMO87" s="160"/>
      <c r="GMP87" s="160"/>
      <c r="GMQ87" s="160"/>
      <c r="GMR87" s="161"/>
      <c r="GMS87" s="160"/>
      <c r="GMT87" s="160"/>
      <c r="GMU87" s="160"/>
      <c r="GMV87" s="160"/>
      <c r="GMW87" s="162"/>
      <c r="GMX87" s="163"/>
      <c r="GMY87" s="164"/>
      <c r="GMZ87" s="160"/>
      <c r="GNA87" s="160"/>
      <c r="GNB87" s="160"/>
      <c r="GNC87" s="160"/>
      <c r="GND87" s="161"/>
      <c r="GNE87" s="160"/>
      <c r="GNF87" s="160"/>
      <c r="GNG87" s="160"/>
      <c r="GNH87" s="160"/>
      <c r="GNI87" s="162"/>
      <c r="GNJ87" s="163"/>
      <c r="GNK87" s="164"/>
      <c r="GNL87" s="160"/>
      <c r="GNM87" s="160"/>
      <c r="GNN87" s="160"/>
      <c r="GNO87" s="160"/>
      <c r="GNP87" s="161"/>
      <c r="GNQ87" s="160"/>
      <c r="GNR87" s="160"/>
      <c r="GNS87" s="160"/>
      <c r="GNT87" s="160"/>
      <c r="GNU87" s="162"/>
      <c r="GNV87" s="163"/>
      <c r="GNW87" s="164"/>
      <c r="GNX87" s="160"/>
      <c r="GNY87" s="160"/>
      <c r="GNZ87" s="160"/>
      <c r="GOA87" s="160"/>
      <c r="GOB87" s="161"/>
      <c r="GOC87" s="160"/>
      <c r="GOD87" s="160"/>
      <c r="GOE87" s="160"/>
      <c r="GOF87" s="160"/>
      <c r="GOG87" s="162"/>
      <c r="GOH87" s="163"/>
      <c r="GOI87" s="164"/>
      <c r="GOJ87" s="160"/>
      <c r="GOK87" s="160"/>
      <c r="GOL87" s="160"/>
      <c r="GOM87" s="160"/>
      <c r="GON87" s="161"/>
      <c r="GOO87" s="160"/>
      <c r="GOP87" s="160"/>
      <c r="GOQ87" s="160"/>
      <c r="GOR87" s="160"/>
      <c r="GOS87" s="162"/>
      <c r="GOT87" s="163"/>
      <c r="GOU87" s="164"/>
      <c r="GOV87" s="160"/>
      <c r="GOW87" s="160"/>
      <c r="GOX87" s="160"/>
      <c r="GOY87" s="160"/>
      <c r="GOZ87" s="161"/>
      <c r="GPA87" s="160"/>
      <c r="GPB87" s="160"/>
      <c r="GPC87" s="160"/>
      <c r="GPD87" s="160"/>
      <c r="GPE87" s="162"/>
      <c r="GPF87" s="163"/>
      <c r="GPG87" s="164"/>
      <c r="GPH87" s="160"/>
      <c r="GPI87" s="160"/>
      <c r="GPJ87" s="160"/>
      <c r="GPK87" s="160"/>
      <c r="GPL87" s="161"/>
      <c r="GPM87" s="160"/>
      <c r="GPN87" s="160"/>
      <c r="GPO87" s="160"/>
      <c r="GPP87" s="160"/>
      <c r="GPQ87" s="162"/>
      <c r="GPR87" s="163"/>
      <c r="GPS87" s="164"/>
      <c r="GPT87" s="160"/>
      <c r="GPU87" s="160"/>
      <c r="GPV87" s="160"/>
      <c r="GPW87" s="160"/>
      <c r="GPX87" s="161"/>
      <c r="GPY87" s="160"/>
      <c r="GPZ87" s="160"/>
      <c r="GQA87" s="160"/>
      <c r="GQB87" s="160"/>
      <c r="GQC87" s="162"/>
      <c r="GQD87" s="163"/>
      <c r="GQE87" s="164"/>
      <c r="GQF87" s="160"/>
      <c r="GQG87" s="160"/>
      <c r="GQH87" s="160"/>
      <c r="GQI87" s="160"/>
      <c r="GQJ87" s="161"/>
      <c r="GQK87" s="160"/>
      <c r="GQL87" s="160"/>
      <c r="GQM87" s="160"/>
      <c r="GQN87" s="160"/>
      <c r="GQO87" s="162"/>
      <c r="GQP87" s="163"/>
      <c r="GQQ87" s="164"/>
      <c r="GQR87" s="160"/>
      <c r="GQS87" s="160"/>
      <c r="GQT87" s="160"/>
      <c r="GQU87" s="160"/>
      <c r="GQV87" s="161"/>
      <c r="GQW87" s="160"/>
      <c r="GQX87" s="160"/>
      <c r="GQY87" s="160"/>
      <c r="GQZ87" s="160"/>
      <c r="GRA87" s="162"/>
      <c r="GRB87" s="163"/>
      <c r="GRC87" s="164"/>
      <c r="GRD87" s="160"/>
      <c r="GRE87" s="160"/>
      <c r="GRF87" s="160"/>
      <c r="GRG87" s="160"/>
      <c r="GRH87" s="161"/>
      <c r="GRI87" s="160"/>
      <c r="GRJ87" s="160"/>
      <c r="GRK87" s="160"/>
      <c r="GRL87" s="160"/>
      <c r="GRM87" s="162"/>
      <c r="GRN87" s="163"/>
      <c r="GRO87" s="164"/>
      <c r="GRP87" s="160"/>
      <c r="GRQ87" s="160"/>
      <c r="GRR87" s="160"/>
      <c r="GRS87" s="160"/>
      <c r="GRT87" s="161"/>
      <c r="GRU87" s="160"/>
      <c r="GRV87" s="160"/>
      <c r="GRW87" s="160"/>
      <c r="GRX87" s="160"/>
      <c r="GRY87" s="162"/>
      <c r="GRZ87" s="163"/>
      <c r="GSA87" s="164"/>
      <c r="GSB87" s="160"/>
      <c r="GSC87" s="160"/>
      <c r="GSD87" s="160"/>
      <c r="GSE87" s="160"/>
      <c r="GSF87" s="161"/>
      <c r="GSG87" s="160"/>
      <c r="GSH87" s="160"/>
      <c r="GSI87" s="160"/>
      <c r="GSJ87" s="160"/>
      <c r="GSK87" s="162"/>
      <c r="GSL87" s="163"/>
      <c r="GSM87" s="164"/>
      <c r="GSN87" s="160"/>
      <c r="GSO87" s="160"/>
      <c r="GSP87" s="160"/>
      <c r="GSQ87" s="160"/>
      <c r="GSR87" s="161"/>
      <c r="GSS87" s="160"/>
      <c r="GST87" s="160"/>
      <c r="GSU87" s="160"/>
      <c r="GSV87" s="160"/>
      <c r="GSW87" s="162"/>
      <c r="GSX87" s="163"/>
      <c r="GSY87" s="164"/>
      <c r="GSZ87" s="160"/>
      <c r="GTA87" s="160"/>
      <c r="GTB87" s="160"/>
      <c r="GTC87" s="160"/>
      <c r="GTD87" s="161"/>
      <c r="GTE87" s="160"/>
      <c r="GTF87" s="160"/>
      <c r="GTG87" s="160"/>
      <c r="GTH87" s="160"/>
      <c r="GTI87" s="162"/>
      <c r="GTJ87" s="163"/>
      <c r="GTK87" s="164"/>
      <c r="GTL87" s="160"/>
      <c r="GTM87" s="160"/>
      <c r="GTN87" s="160"/>
      <c r="GTO87" s="160"/>
      <c r="GTP87" s="161"/>
      <c r="GTQ87" s="160"/>
      <c r="GTR87" s="160"/>
      <c r="GTS87" s="160"/>
      <c r="GTT87" s="160"/>
      <c r="GTU87" s="162"/>
      <c r="GTV87" s="163"/>
      <c r="GTW87" s="164"/>
      <c r="GTX87" s="160"/>
      <c r="GTY87" s="160"/>
      <c r="GTZ87" s="160"/>
      <c r="GUA87" s="160"/>
      <c r="GUB87" s="161"/>
      <c r="GUC87" s="160"/>
      <c r="GUD87" s="160"/>
      <c r="GUE87" s="160"/>
      <c r="GUF87" s="160"/>
      <c r="GUG87" s="162"/>
      <c r="GUH87" s="163"/>
      <c r="GUI87" s="164"/>
      <c r="GUJ87" s="160"/>
      <c r="GUK87" s="160"/>
      <c r="GUL87" s="160"/>
      <c r="GUM87" s="160"/>
      <c r="GUN87" s="161"/>
      <c r="GUO87" s="160"/>
      <c r="GUP87" s="160"/>
      <c r="GUQ87" s="160"/>
      <c r="GUR87" s="160"/>
      <c r="GUS87" s="162"/>
      <c r="GUT87" s="163"/>
      <c r="GUU87" s="164"/>
      <c r="GUV87" s="160"/>
      <c r="GUW87" s="160"/>
      <c r="GUX87" s="160"/>
      <c r="GUY87" s="160"/>
      <c r="GUZ87" s="161"/>
      <c r="GVA87" s="160"/>
      <c r="GVB87" s="160"/>
      <c r="GVC87" s="160"/>
      <c r="GVD87" s="160"/>
      <c r="GVE87" s="162"/>
      <c r="GVF87" s="163"/>
      <c r="GVG87" s="164"/>
      <c r="GVH87" s="160"/>
      <c r="GVI87" s="160"/>
      <c r="GVJ87" s="160"/>
      <c r="GVK87" s="160"/>
      <c r="GVL87" s="161"/>
      <c r="GVM87" s="160"/>
      <c r="GVN87" s="160"/>
      <c r="GVO87" s="160"/>
      <c r="GVP87" s="160"/>
      <c r="GVQ87" s="162"/>
      <c r="GVR87" s="163"/>
      <c r="GVS87" s="164"/>
      <c r="GVT87" s="160"/>
      <c r="GVU87" s="160"/>
      <c r="GVV87" s="160"/>
      <c r="GVW87" s="160"/>
      <c r="GVX87" s="161"/>
      <c r="GVY87" s="160"/>
      <c r="GVZ87" s="160"/>
      <c r="GWA87" s="160"/>
      <c r="GWB87" s="160"/>
      <c r="GWC87" s="162"/>
      <c r="GWD87" s="163"/>
      <c r="GWE87" s="164"/>
      <c r="GWF87" s="160"/>
      <c r="GWG87" s="160"/>
      <c r="GWH87" s="160"/>
      <c r="GWI87" s="160"/>
      <c r="GWJ87" s="161"/>
      <c r="GWK87" s="160"/>
      <c r="GWL87" s="160"/>
      <c r="GWM87" s="160"/>
      <c r="GWN87" s="160"/>
      <c r="GWO87" s="162"/>
      <c r="GWP87" s="163"/>
      <c r="GWQ87" s="164"/>
      <c r="GWR87" s="160"/>
      <c r="GWS87" s="160"/>
      <c r="GWT87" s="160"/>
      <c r="GWU87" s="160"/>
      <c r="GWV87" s="161"/>
      <c r="GWW87" s="160"/>
      <c r="GWX87" s="160"/>
      <c r="GWY87" s="160"/>
      <c r="GWZ87" s="160"/>
      <c r="GXA87" s="162"/>
      <c r="GXB87" s="163"/>
      <c r="GXC87" s="164"/>
      <c r="GXD87" s="160"/>
      <c r="GXE87" s="160"/>
      <c r="GXF87" s="160"/>
      <c r="GXG87" s="160"/>
      <c r="GXH87" s="161"/>
      <c r="GXI87" s="160"/>
      <c r="GXJ87" s="160"/>
      <c r="GXK87" s="160"/>
      <c r="GXL87" s="160"/>
      <c r="GXM87" s="162"/>
      <c r="GXN87" s="163"/>
      <c r="GXO87" s="164"/>
      <c r="GXP87" s="160"/>
      <c r="GXQ87" s="160"/>
      <c r="GXR87" s="160"/>
      <c r="GXS87" s="160"/>
      <c r="GXT87" s="161"/>
      <c r="GXU87" s="160"/>
      <c r="GXV87" s="160"/>
      <c r="GXW87" s="160"/>
      <c r="GXX87" s="160"/>
      <c r="GXY87" s="162"/>
      <c r="GXZ87" s="163"/>
      <c r="GYA87" s="164"/>
      <c r="GYB87" s="160"/>
      <c r="GYC87" s="160"/>
      <c r="GYD87" s="160"/>
      <c r="GYE87" s="160"/>
      <c r="GYF87" s="161"/>
      <c r="GYG87" s="160"/>
      <c r="GYH87" s="160"/>
      <c r="GYI87" s="160"/>
      <c r="GYJ87" s="160"/>
      <c r="GYK87" s="162"/>
      <c r="GYL87" s="163"/>
      <c r="GYM87" s="164"/>
      <c r="GYN87" s="160"/>
      <c r="GYO87" s="160"/>
      <c r="GYP87" s="160"/>
      <c r="GYQ87" s="160"/>
      <c r="GYR87" s="161"/>
      <c r="GYS87" s="160"/>
      <c r="GYT87" s="160"/>
      <c r="GYU87" s="160"/>
      <c r="GYV87" s="160"/>
      <c r="GYW87" s="162"/>
      <c r="GYX87" s="163"/>
      <c r="GYY87" s="164"/>
      <c r="GYZ87" s="160"/>
      <c r="GZA87" s="160"/>
      <c r="GZB87" s="160"/>
      <c r="GZC87" s="160"/>
      <c r="GZD87" s="161"/>
      <c r="GZE87" s="160"/>
      <c r="GZF87" s="160"/>
      <c r="GZG87" s="160"/>
      <c r="GZH87" s="160"/>
      <c r="GZI87" s="162"/>
      <c r="GZJ87" s="163"/>
      <c r="GZK87" s="164"/>
      <c r="GZL87" s="160"/>
      <c r="GZM87" s="160"/>
      <c r="GZN87" s="160"/>
      <c r="GZO87" s="160"/>
      <c r="GZP87" s="161"/>
      <c r="GZQ87" s="160"/>
      <c r="GZR87" s="160"/>
      <c r="GZS87" s="160"/>
      <c r="GZT87" s="160"/>
      <c r="GZU87" s="162"/>
      <c r="GZV87" s="163"/>
      <c r="GZW87" s="164"/>
      <c r="GZX87" s="160"/>
      <c r="GZY87" s="160"/>
      <c r="GZZ87" s="160"/>
      <c r="HAA87" s="160"/>
      <c r="HAB87" s="161"/>
      <c r="HAC87" s="160"/>
      <c r="HAD87" s="160"/>
      <c r="HAE87" s="160"/>
      <c r="HAF87" s="160"/>
      <c r="HAG87" s="162"/>
      <c r="HAH87" s="163"/>
      <c r="HAI87" s="164"/>
      <c r="HAJ87" s="160"/>
      <c r="HAK87" s="160"/>
      <c r="HAL87" s="160"/>
      <c r="HAM87" s="160"/>
      <c r="HAN87" s="161"/>
      <c r="HAO87" s="160"/>
      <c r="HAP87" s="160"/>
      <c r="HAQ87" s="160"/>
      <c r="HAR87" s="160"/>
      <c r="HAS87" s="162"/>
      <c r="HAT87" s="163"/>
      <c r="HAU87" s="164"/>
      <c r="HAV87" s="160"/>
      <c r="HAW87" s="160"/>
      <c r="HAX87" s="160"/>
      <c r="HAY87" s="160"/>
      <c r="HAZ87" s="161"/>
      <c r="HBA87" s="160"/>
      <c r="HBB87" s="160"/>
      <c r="HBC87" s="160"/>
      <c r="HBD87" s="160"/>
      <c r="HBE87" s="162"/>
      <c r="HBF87" s="163"/>
      <c r="HBG87" s="164"/>
      <c r="HBH87" s="160"/>
      <c r="HBI87" s="160"/>
      <c r="HBJ87" s="160"/>
      <c r="HBK87" s="160"/>
      <c r="HBL87" s="161"/>
      <c r="HBM87" s="160"/>
      <c r="HBN87" s="160"/>
      <c r="HBO87" s="160"/>
      <c r="HBP87" s="160"/>
      <c r="HBQ87" s="162"/>
      <c r="HBR87" s="163"/>
      <c r="HBS87" s="164"/>
      <c r="HBT87" s="160"/>
      <c r="HBU87" s="160"/>
      <c r="HBV87" s="160"/>
      <c r="HBW87" s="160"/>
      <c r="HBX87" s="161"/>
      <c r="HBY87" s="160"/>
      <c r="HBZ87" s="160"/>
      <c r="HCA87" s="160"/>
      <c r="HCB87" s="160"/>
      <c r="HCC87" s="162"/>
      <c r="HCD87" s="163"/>
      <c r="HCE87" s="164"/>
      <c r="HCF87" s="160"/>
      <c r="HCG87" s="160"/>
      <c r="HCH87" s="160"/>
      <c r="HCI87" s="160"/>
      <c r="HCJ87" s="161"/>
      <c r="HCK87" s="160"/>
      <c r="HCL87" s="160"/>
      <c r="HCM87" s="160"/>
      <c r="HCN87" s="160"/>
      <c r="HCO87" s="162"/>
      <c r="HCP87" s="163"/>
      <c r="HCQ87" s="164"/>
      <c r="HCR87" s="160"/>
      <c r="HCS87" s="160"/>
      <c r="HCT87" s="160"/>
      <c r="HCU87" s="160"/>
      <c r="HCV87" s="161"/>
      <c r="HCW87" s="160"/>
      <c r="HCX87" s="160"/>
      <c r="HCY87" s="160"/>
      <c r="HCZ87" s="160"/>
      <c r="HDA87" s="162"/>
      <c r="HDB87" s="163"/>
      <c r="HDC87" s="164"/>
      <c r="HDD87" s="160"/>
      <c r="HDE87" s="160"/>
      <c r="HDF87" s="160"/>
      <c r="HDG87" s="160"/>
      <c r="HDH87" s="161"/>
      <c r="HDI87" s="160"/>
      <c r="HDJ87" s="160"/>
      <c r="HDK87" s="160"/>
      <c r="HDL87" s="160"/>
      <c r="HDM87" s="162"/>
      <c r="HDN87" s="163"/>
      <c r="HDO87" s="164"/>
      <c r="HDP87" s="160"/>
      <c r="HDQ87" s="160"/>
      <c r="HDR87" s="160"/>
      <c r="HDS87" s="160"/>
      <c r="HDT87" s="161"/>
      <c r="HDU87" s="160"/>
      <c r="HDV87" s="160"/>
      <c r="HDW87" s="160"/>
      <c r="HDX87" s="160"/>
      <c r="HDY87" s="162"/>
      <c r="HDZ87" s="163"/>
      <c r="HEA87" s="164"/>
      <c r="HEB87" s="160"/>
      <c r="HEC87" s="160"/>
      <c r="HED87" s="160"/>
      <c r="HEE87" s="160"/>
      <c r="HEF87" s="161"/>
      <c r="HEG87" s="160"/>
      <c r="HEH87" s="160"/>
      <c r="HEI87" s="160"/>
      <c r="HEJ87" s="160"/>
      <c r="HEK87" s="162"/>
      <c r="HEL87" s="163"/>
      <c r="HEM87" s="164"/>
      <c r="HEN87" s="160"/>
      <c r="HEO87" s="160"/>
      <c r="HEP87" s="160"/>
      <c r="HEQ87" s="160"/>
      <c r="HER87" s="161"/>
      <c r="HES87" s="160"/>
      <c r="HET87" s="160"/>
      <c r="HEU87" s="160"/>
      <c r="HEV87" s="160"/>
      <c r="HEW87" s="162"/>
      <c r="HEX87" s="163"/>
      <c r="HEY87" s="164"/>
      <c r="HEZ87" s="160"/>
      <c r="HFA87" s="160"/>
      <c r="HFB87" s="160"/>
      <c r="HFC87" s="160"/>
      <c r="HFD87" s="161"/>
      <c r="HFE87" s="160"/>
      <c r="HFF87" s="160"/>
      <c r="HFG87" s="160"/>
      <c r="HFH87" s="160"/>
      <c r="HFI87" s="162"/>
      <c r="HFJ87" s="163"/>
      <c r="HFK87" s="164"/>
      <c r="HFL87" s="160"/>
      <c r="HFM87" s="160"/>
      <c r="HFN87" s="160"/>
      <c r="HFO87" s="160"/>
      <c r="HFP87" s="161"/>
      <c r="HFQ87" s="160"/>
      <c r="HFR87" s="160"/>
      <c r="HFS87" s="160"/>
      <c r="HFT87" s="160"/>
      <c r="HFU87" s="162"/>
      <c r="HFV87" s="163"/>
      <c r="HFW87" s="164"/>
      <c r="HFX87" s="160"/>
      <c r="HFY87" s="160"/>
      <c r="HFZ87" s="160"/>
      <c r="HGA87" s="160"/>
      <c r="HGB87" s="161"/>
      <c r="HGC87" s="160"/>
      <c r="HGD87" s="160"/>
      <c r="HGE87" s="160"/>
      <c r="HGF87" s="160"/>
      <c r="HGG87" s="162"/>
      <c r="HGH87" s="163"/>
      <c r="HGI87" s="164"/>
      <c r="HGJ87" s="160"/>
      <c r="HGK87" s="160"/>
      <c r="HGL87" s="160"/>
      <c r="HGM87" s="160"/>
      <c r="HGN87" s="161"/>
      <c r="HGO87" s="160"/>
      <c r="HGP87" s="160"/>
      <c r="HGQ87" s="160"/>
      <c r="HGR87" s="160"/>
      <c r="HGS87" s="162"/>
      <c r="HGT87" s="163"/>
      <c r="HGU87" s="164"/>
      <c r="HGV87" s="160"/>
      <c r="HGW87" s="160"/>
      <c r="HGX87" s="160"/>
      <c r="HGY87" s="160"/>
      <c r="HGZ87" s="161"/>
      <c r="HHA87" s="160"/>
      <c r="HHB87" s="160"/>
      <c r="HHC87" s="160"/>
      <c r="HHD87" s="160"/>
      <c r="HHE87" s="162"/>
      <c r="HHF87" s="163"/>
      <c r="HHG87" s="164"/>
      <c r="HHH87" s="160"/>
      <c r="HHI87" s="160"/>
      <c r="HHJ87" s="160"/>
      <c r="HHK87" s="160"/>
      <c r="HHL87" s="161"/>
      <c r="HHM87" s="160"/>
      <c r="HHN87" s="160"/>
      <c r="HHO87" s="160"/>
      <c r="HHP87" s="160"/>
      <c r="HHQ87" s="162"/>
      <c r="HHR87" s="163"/>
      <c r="HHS87" s="164"/>
      <c r="HHT87" s="160"/>
      <c r="HHU87" s="160"/>
      <c r="HHV87" s="160"/>
      <c r="HHW87" s="160"/>
      <c r="HHX87" s="161"/>
      <c r="HHY87" s="160"/>
      <c r="HHZ87" s="160"/>
      <c r="HIA87" s="160"/>
      <c r="HIB87" s="160"/>
      <c r="HIC87" s="162"/>
      <c r="HID87" s="163"/>
      <c r="HIE87" s="164"/>
      <c r="HIF87" s="160"/>
      <c r="HIG87" s="160"/>
      <c r="HIH87" s="160"/>
      <c r="HII87" s="160"/>
      <c r="HIJ87" s="161"/>
      <c r="HIK87" s="160"/>
      <c r="HIL87" s="160"/>
      <c r="HIM87" s="160"/>
      <c r="HIN87" s="160"/>
      <c r="HIO87" s="162"/>
      <c r="HIP87" s="163"/>
      <c r="HIQ87" s="164"/>
      <c r="HIR87" s="160"/>
      <c r="HIS87" s="160"/>
      <c r="HIT87" s="160"/>
      <c r="HIU87" s="160"/>
      <c r="HIV87" s="161"/>
      <c r="HIW87" s="160"/>
      <c r="HIX87" s="160"/>
      <c r="HIY87" s="160"/>
      <c r="HIZ87" s="160"/>
      <c r="HJA87" s="162"/>
      <c r="HJB87" s="163"/>
      <c r="HJC87" s="164"/>
      <c r="HJD87" s="160"/>
      <c r="HJE87" s="160"/>
      <c r="HJF87" s="160"/>
      <c r="HJG87" s="160"/>
      <c r="HJH87" s="161"/>
      <c r="HJI87" s="160"/>
      <c r="HJJ87" s="160"/>
      <c r="HJK87" s="160"/>
      <c r="HJL87" s="160"/>
      <c r="HJM87" s="162"/>
      <c r="HJN87" s="163"/>
      <c r="HJO87" s="164"/>
      <c r="HJP87" s="160"/>
      <c r="HJQ87" s="160"/>
      <c r="HJR87" s="160"/>
      <c r="HJS87" s="160"/>
      <c r="HJT87" s="161"/>
      <c r="HJU87" s="160"/>
      <c r="HJV87" s="160"/>
      <c r="HJW87" s="160"/>
      <c r="HJX87" s="160"/>
      <c r="HJY87" s="162"/>
      <c r="HJZ87" s="163"/>
      <c r="HKA87" s="164"/>
      <c r="HKB87" s="160"/>
      <c r="HKC87" s="160"/>
      <c r="HKD87" s="160"/>
      <c r="HKE87" s="160"/>
      <c r="HKF87" s="161"/>
      <c r="HKG87" s="160"/>
      <c r="HKH87" s="160"/>
      <c r="HKI87" s="160"/>
      <c r="HKJ87" s="160"/>
      <c r="HKK87" s="162"/>
      <c r="HKL87" s="163"/>
      <c r="HKM87" s="164"/>
      <c r="HKN87" s="160"/>
      <c r="HKO87" s="160"/>
      <c r="HKP87" s="160"/>
      <c r="HKQ87" s="160"/>
      <c r="HKR87" s="161"/>
      <c r="HKS87" s="160"/>
      <c r="HKT87" s="160"/>
      <c r="HKU87" s="160"/>
      <c r="HKV87" s="160"/>
      <c r="HKW87" s="162"/>
      <c r="HKX87" s="163"/>
      <c r="HKY87" s="164"/>
      <c r="HKZ87" s="160"/>
      <c r="HLA87" s="160"/>
      <c r="HLB87" s="160"/>
      <c r="HLC87" s="160"/>
      <c r="HLD87" s="161"/>
      <c r="HLE87" s="160"/>
      <c r="HLF87" s="160"/>
      <c r="HLG87" s="160"/>
      <c r="HLH87" s="160"/>
      <c r="HLI87" s="162"/>
      <c r="HLJ87" s="163"/>
      <c r="HLK87" s="164"/>
      <c r="HLL87" s="160"/>
      <c r="HLM87" s="160"/>
      <c r="HLN87" s="160"/>
      <c r="HLO87" s="160"/>
      <c r="HLP87" s="161"/>
      <c r="HLQ87" s="160"/>
      <c r="HLR87" s="160"/>
      <c r="HLS87" s="160"/>
      <c r="HLT87" s="160"/>
      <c r="HLU87" s="162"/>
      <c r="HLV87" s="163"/>
      <c r="HLW87" s="164"/>
      <c r="HLX87" s="160"/>
      <c r="HLY87" s="160"/>
      <c r="HLZ87" s="160"/>
      <c r="HMA87" s="160"/>
      <c r="HMB87" s="161"/>
      <c r="HMC87" s="160"/>
      <c r="HMD87" s="160"/>
      <c r="HME87" s="160"/>
      <c r="HMF87" s="160"/>
      <c r="HMG87" s="162"/>
      <c r="HMH87" s="163"/>
      <c r="HMI87" s="164"/>
      <c r="HMJ87" s="160"/>
      <c r="HMK87" s="160"/>
      <c r="HML87" s="160"/>
      <c r="HMM87" s="160"/>
      <c r="HMN87" s="161"/>
      <c r="HMO87" s="160"/>
      <c r="HMP87" s="160"/>
      <c r="HMQ87" s="160"/>
      <c r="HMR87" s="160"/>
      <c r="HMS87" s="162"/>
      <c r="HMT87" s="163"/>
      <c r="HMU87" s="164"/>
      <c r="HMV87" s="160"/>
      <c r="HMW87" s="160"/>
      <c r="HMX87" s="160"/>
      <c r="HMY87" s="160"/>
      <c r="HMZ87" s="161"/>
      <c r="HNA87" s="160"/>
      <c r="HNB87" s="160"/>
      <c r="HNC87" s="160"/>
      <c r="HND87" s="160"/>
      <c r="HNE87" s="162"/>
      <c r="HNF87" s="163"/>
      <c r="HNG87" s="164"/>
      <c r="HNH87" s="160"/>
      <c r="HNI87" s="160"/>
      <c r="HNJ87" s="160"/>
      <c r="HNK87" s="160"/>
      <c r="HNL87" s="161"/>
      <c r="HNM87" s="160"/>
      <c r="HNN87" s="160"/>
      <c r="HNO87" s="160"/>
      <c r="HNP87" s="160"/>
      <c r="HNQ87" s="162"/>
      <c r="HNR87" s="163"/>
      <c r="HNS87" s="164"/>
      <c r="HNT87" s="160"/>
      <c r="HNU87" s="160"/>
      <c r="HNV87" s="160"/>
      <c r="HNW87" s="160"/>
      <c r="HNX87" s="161"/>
      <c r="HNY87" s="160"/>
      <c r="HNZ87" s="160"/>
      <c r="HOA87" s="160"/>
      <c r="HOB87" s="160"/>
      <c r="HOC87" s="162"/>
      <c r="HOD87" s="163"/>
      <c r="HOE87" s="164"/>
      <c r="HOF87" s="160"/>
      <c r="HOG87" s="160"/>
      <c r="HOH87" s="160"/>
      <c r="HOI87" s="160"/>
      <c r="HOJ87" s="161"/>
      <c r="HOK87" s="160"/>
      <c r="HOL87" s="160"/>
      <c r="HOM87" s="160"/>
      <c r="HON87" s="160"/>
      <c r="HOO87" s="162"/>
      <c r="HOP87" s="163"/>
      <c r="HOQ87" s="164"/>
      <c r="HOR87" s="160"/>
      <c r="HOS87" s="160"/>
      <c r="HOT87" s="160"/>
      <c r="HOU87" s="160"/>
      <c r="HOV87" s="161"/>
      <c r="HOW87" s="160"/>
      <c r="HOX87" s="160"/>
      <c r="HOY87" s="160"/>
      <c r="HOZ87" s="160"/>
      <c r="HPA87" s="162"/>
      <c r="HPB87" s="163"/>
      <c r="HPC87" s="164"/>
      <c r="HPD87" s="160"/>
      <c r="HPE87" s="160"/>
      <c r="HPF87" s="160"/>
      <c r="HPG87" s="160"/>
      <c r="HPH87" s="161"/>
      <c r="HPI87" s="160"/>
      <c r="HPJ87" s="160"/>
      <c r="HPK87" s="160"/>
      <c r="HPL87" s="160"/>
      <c r="HPM87" s="162"/>
      <c r="HPN87" s="163"/>
      <c r="HPO87" s="164"/>
      <c r="HPP87" s="160"/>
      <c r="HPQ87" s="160"/>
      <c r="HPR87" s="160"/>
      <c r="HPS87" s="160"/>
      <c r="HPT87" s="161"/>
      <c r="HPU87" s="160"/>
      <c r="HPV87" s="160"/>
      <c r="HPW87" s="160"/>
      <c r="HPX87" s="160"/>
      <c r="HPY87" s="162"/>
      <c r="HPZ87" s="163"/>
      <c r="HQA87" s="164"/>
      <c r="HQB87" s="160"/>
      <c r="HQC87" s="160"/>
      <c r="HQD87" s="160"/>
      <c r="HQE87" s="160"/>
      <c r="HQF87" s="161"/>
      <c r="HQG87" s="160"/>
      <c r="HQH87" s="160"/>
      <c r="HQI87" s="160"/>
      <c r="HQJ87" s="160"/>
      <c r="HQK87" s="162"/>
      <c r="HQL87" s="163"/>
      <c r="HQM87" s="164"/>
      <c r="HQN87" s="160"/>
      <c r="HQO87" s="160"/>
      <c r="HQP87" s="160"/>
      <c r="HQQ87" s="160"/>
      <c r="HQR87" s="161"/>
      <c r="HQS87" s="160"/>
      <c r="HQT87" s="160"/>
      <c r="HQU87" s="160"/>
      <c r="HQV87" s="160"/>
      <c r="HQW87" s="162"/>
      <c r="HQX87" s="163"/>
      <c r="HQY87" s="164"/>
      <c r="HQZ87" s="160"/>
      <c r="HRA87" s="160"/>
      <c r="HRB87" s="160"/>
      <c r="HRC87" s="160"/>
      <c r="HRD87" s="161"/>
      <c r="HRE87" s="160"/>
      <c r="HRF87" s="160"/>
      <c r="HRG87" s="160"/>
      <c r="HRH87" s="160"/>
      <c r="HRI87" s="162"/>
      <c r="HRJ87" s="163"/>
      <c r="HRK87" s="164"/>
      <c r="HRL87" s="160"/>
      <c r="HRM87" s="160"/>
      <c r="HRN87" s="160"/>
      <c r="HRO87" s="160"/>
      <c r="HRP87" s="161"/>
      <c r="HRQ87" s="160"/>
      <c r="HRR87" s="160"/>
      <c r="HRS87" s="160"/>
      <c r="HRT87" s="160"/>
      <c r="HRU87" s="162"/>
      <c r="HRV87" s="163"/>
      <c r="HRW87" s="164"/>
      <c r="HRX87" s="160"/>
      <c r="HRY87" s="160"/>
      <c r="HRZ87" s="160"/>
      <c r="HSA87" s="160"/>
      <c r="HSB87" s="161"/>
      <c r="HSC87" s="160"/>
      <c r="HSD87" s="160"/>
      <c r="HSE87" s="160"/>
      <c r="HSF87" s="160"/>
      <c r="HSG87" s="162"/>
      <c r="HSH87" s="163"/>
      <c r="HSI87" s="164"/>
      <c r="HSJ87" s="160"/>
      <c r="HSK87" s="160"/>
      <c r="HSL87" s="160"/>
      <c r="HSM87" s="160"/>
      <c r="HSN87" s="161"/>
      <c r="HSO87" s="160"/>
      <c r="HSP87" s="160"/>
      <c r="HSQ87" s="160"/>
      <c r="HSR87" s="160"/>
      <c r="HSS87" s="162"/>
      <c r="HST87" s="163"/>
      <c r="HSU87" s="164"/>
      <c r="HSV87" s="160"/>
      <c r="HSW87" s="160"/>
      <c r="HSX87" s="160"/>
      <c r="HSY87" s="160"/>
      <c r="HSZ87" s="161"/>
      <c r="HTA87" s="160"/>
      <c r="HTB87" s="160"/>
      <c r="HTC87" s="160"/>
      <c r="HTD87" s="160"/>
      <c r="HTE87" s="162"/>
      <c r="HTF87" s="163"/>
      <c r="HTG87" s="164"/>
      <c r="HTH87" s="160"/>
      <c r="HTI87" s="160"/>
      <c r="HTJ87" s="160"/>
      <c r="HTK87" s="160"/>
      <c r="HTL87" s="161"/>
      <c r="HTM87" s="160"/>
      <c r="HTN87" s="160"/>
      <c r="HTO87" s="160"/>
      <c r="HTP87" s="160"/>
      <c r="HTQ87" s="162"/>
      <c r="HTR87" s="163"/>
      <c r="HTS87" s="164"/>
      <c r="HTT87" s="160"/>
      <c r="HTU87" s="160"/>
      <c r="HTV87" s="160"/>
      <c r="HTW87" s="160"/>
      <c r="HTX87" s="161"/>
      <c r="HTY87" s="160"/>
      <c r="HTZ87" s="160"/>
      <c r="HUA87" s="160"/>
      <c r="HUB87" s="160"/>
      <c r="HUC87" s="162"/>
      <c r="HUD87" s="163"/>
      <c r="HUE87" s="164"/>
      <c r="HUF87" s="160"/>
      <c r="HUG87" s="160"/>
      <c r="HUH87" s="160"/>
      <c r="HUI87" s="160"/>
      <c r="HUJ87" s="161"/>
      <c r="HUK87" s="160"/>
      <c r="HUL87" s="160"/>
      <c r="HUM87" s="160"/>
      <c r="HUN87" s="160"/>
      <c r="HUO87" s="162"/>
      <c r="HUP87" s="163"/>
      <c r="HUQ87" s="164"/>
      <c r="HUR87" s="160"/>
      <c r="HUS87" s="160"/>
      <c r="HUT87" s="160"/>
      <c r="HUU87" s="160"/>
      <c r="HUV87" s="161"/>
      <c r="HUW87" s="160"/>
      <c r="HUX87" s="160"/>
      <c r="HUY87" s="160"/>
      <c r="HUZ87" s="160"/>
      <c r="HVA87" s="162"/>
      <c r="HVB87" s="163"/>
      <c r="HVC87" s="164"/>
      <c r="HVD87" s="160"/>
      <c r="HVE87" s="160"/>
      <c r="HVF87" s="160"/>
      <c r="HVG87" s="160"/>
      <c r="HVH87" s="161"/>
      <c r="HVI87" s="160"/>
      <c r="HVJ87" s="160"/>
      <c r="HVK87" s="160"/>
      <c r="HVL87" s="160"/>
      <c r="HVM87" s="162"/>
      <c r="HVN87" s="163"/>
      <c r="HVO87" s="164"/>
      <c r="HVP87" s="160"/>
      <c r="HVQ87" s="160"/>
      <c r="HVR87" s="160"/>
      <c r="HVS87" s="160"/>
      <c r="HVT87" s="161"/>
      <c r="HVU87" s="160"/>
      <c r="HVV87" s="160"/>
      <c r="HVW87" s="160"/>
      <c r="HVX87" s="160"/>
      <c r="HVY87" s="162"/>
      <c r="HVZ87" s="163"/>
      <c r="HWA87" s="164"/>
      <c r="HWB87" s="160"/>
      <c r="HWC87" s="160"/>
      <c r="HWD87" s="160"/>
      <c r="HWE87" s="160"/>
      <c r="HWF87" s="161"/>
      <c r="HWG87" s="160"/>
      <c r="HWH87" s="160"/>
      <c r="HWI87" s="160"/>
      <c r="HWJ87" s="160"/>
      <c r="HWK87" s="162"/>
      <c r="HWL87" s="163"/>
      <c r="HWM87" s="164"/>
      <c r="HWN87" s="160"/>
      <c r="HWO87" s="160"/>
      <c r="HWP87" s="160"/>
      <c r="HWQ87" s="160"/>
      <c r="HWR87" s="161"/>
      <c r="HWS87" s="160"/>
      <c r="HWT87" s="160"/>
      <c r="HWU87" s="160"/>
      <c r="HWV87" s="160"/>
      <c r="HWW87" s="162"/>
      <c r="HWX87" s="163"/>
      <c r="HWY87" s="164"/>
      <c r="HWZ87" s="160"/>
      <c r="HXA87" s="160"/>
      <c r="HXB87" s="160"/>
      <c r="HXC87" s="160"/>
      <c r="HXD87" s="161"/>
      <c r="HXE87" s="160"/>
      <c r="HXF87" s="160"/>
      <c r="HXG87" s="160"/>
      <c r="HXH87" s="160"/>
      <c r="HXI87" s="162"/>
      <c r="HXJ87" s="163"/>
      <c r="HXK87" s="164"/>
      <c r="HXL87" s="160"/>
      <c r="HXM87" s="160"/>
      <c r="HXN87" s="160"/>
      <c r="HXO87" s="160"/>
      <c r="HXP87" s="161"/>
      <c r="HXQ87" s="160"/>
      <c r="HXR87" s="160"/>
      <c r="HXS87" s="160"/>
      <c r="HXT87" s="160"/>
      <c r="HXU87" s="162"/>
      <c r="HXV87" s="163"/>
      <c r="HXW87" s="164"/>
      <c r="HXX87" s="160"/>
      <c r="HXY87" s="160"/>
      <c r="HXZ87" s="160"/>
      <c r="HYA87" s="160"/>
      <c r="HYB87" s="161"/>
      <c r="HYC87" s="160"/>
      <c r="HYD87" s="160"/>
      <c r="HYE87" s="160"/>
      <c r="HYF87" s="160"/>
      <c r="HYG87" s="162"/>
      <c r="HYH87" s="163"/>
      <c r="HYI87" s="164"/>
      <c r="HYJ87" s="160"/>
      <c r="HYK87" s="160"/>
      <c r="HYL87" s="160"/>
      <c r="HYM87" s="160"/>
      <c r="HYN87" s="161"/>
      <c r="HYO87" s="160"/>
      <c r="HYP87" s="160"/>
      <c r="HYQ87" s="160"/>
      <c r="HYR87" s="160"/>
      <c r="HYS87" s="162"/>
      <c r="HYT87" s="163"/>
      <c r="HYU87" s="164"/>
      <c r="HYV87" s="160"/>
      <c r="HYW87" s="160"/>
      <c r="HYX87" s="160"/>
      <c r="HYY87" s="160"/>
      <c r="HYZ87" s="161"/>
      <c r="HZA87" s="160"/>
      <c r="HZB87" s="160"/>
      <c r="HZC87" s="160"/>
      <c r="HZD87" s="160"/>
      <c r="HZE87" s="162"/>
      <c r="HZF87" s="163"/>
      <c r="HZG87" s="164"/>
      <c r="HZH87" s="160"/>
      <c r="HZI87" s="160"/>
      <c r="HZJ87" s="160"/>
      <c r="HZK87" s="160"/>
      <c r="HZL87" s="161"/>
      <c r="HZM87" s="160"/>
      <c r="HZN87" s="160"/>
      <c r="HZO87" s="160"/>
      <c r="HZP87" s="160"/>
      <c r="HZQ87" s="162"/>
      <c r="HZR87" s="163"/>
      <c r="HZS87" s="164"/>
      <c r="HZT87" s="160"/>
      <c r="HZU87" s="160"/>
      <c r="HZV87" s="160"/>
      <c r="HZW87" s="160"/>
      <c r="HZX87" s="161"/>
      <c r="HZY87" s="160"/>
      <c r="HZZ87" s="160"/>
      <c r="IAA87" s="160"/>
      <c r="IAB87" s="160"/>
      <c r="IAC87" s="162"/>
      <c r="IAD87" s="163"/>
      <c r="IAE87" s="164"/>
      <c r="IAF87" s="160"/>
      <c r="IAG87" s="160"/>
      <c r="IAH87" s="160"/>
      <c r="IAI87" s="160"/>
      <c r="IAJ87" s="161"/>
      <c r="IAK87" s="160"/>
      <c r="IAL87" s="160"/>
      <c r="IAM87" s="160"/>
      <c r="IAN87" s="160"/>
      <c r="IAO87" s="162"/>
      <c r="IAP87" s="163"/>
      <c r="IAQ87" s="164"/>
      <c r="IAR87" s="160"/>
      <c r="IAS87" s="160"/>
      <c r="IAT87" s="160"/>
      <c r="IAU87" s="160"/>
      <c r="IAV87" s="161"/>
      <c r="IAW87" s="160"/>
      <c r="IAX87" s="160"/>
      <c r="IAY87" s="160"/>
      <c r="IAZ87" s="160"/>
      <c r="IBA87" s="162"/>
      <c r="IBB87" s="163"/>
      <c r="IBC87" s="164"/>
      <c r="IBD87" s="160"/>
      <c r="IBE87" s="160"/>
      <c r="IBF87" s="160"/>
      <c r="IBG87" s="160"/>
      <c r="IBH87" s="161"/>
      <c r="IBI87" s="160"/>
      <c r="IBJ87" s="160"/>
      <c r="IBK87" s="160"/>
      <c r="IBL87" s="160"/>
      <c r="IBM87" s="162"/>
      <c r="IBN87" s="163"/>
      <c r="IBO87" s="164"/>
      <c r="IBP87" s="160"/>
      <c r="IBQ87" s="160"/>
      <c r="IBR87" s="160"/>
      <c r="IBS87" s="160"/>
      <c r="IBT87" s="161"/>
      <c r="IBU87" s="160"/>
      <c r="IBV87" s="160"/>
      <c r="IBW87" s="160"/>
      <c r="IBX87" s="160"/>
      <c r="IBY87" s="162"/>
      <c r="IBZ87" s="163"/>
      <c r="ICA87" s="164"/>
      <c r="ICB87" s="160"/>
      <c r="ICC87" s="160"/>
      <c r="ICD87" s="160"/>
      <c r="ICE87" s="160"/>
      <c r="ICF87" s="161"/>
      <c r="ICG87" s="160"/>
      <c r="ICH87" s="160"/>
      <c r="ICI87" s="160"/>
      <c r="ICJ87" s="160"/>
      <c r="ICK87" s="162"/>
      <c r="ICL87" s="163"/>
      <c r="ICM87" s="164"/>
      <c r="ICN87" s="160"/>
      <c r="ICO87" s="160"/>
      <c r="ICP87" s="160"/>
      <c r="ICQ87" s="160"/>
      <c r="ICR87" s="161"/>
      <c r="ICS87" s="160"/>
      <c r="ICT87" s="160"/>
      <c r="ICU87" s="160"/>
      <c r="ICV87" s="160"/>
      <c r="ICW87" s="162"/>
      <c r="ICX87" s="163"/>
      <c r="ICY87" s="164"/>
      <c r="ICZ87" s="160"/>
      <c r="IDA87" s="160"/>
      <c r="IDB87" s="160"/>
      <c r="IDC87" s="160"/>
      <c r="IDD87" s="161"/>
      <c r="IDE87" s="160"/>
      <c r="IDF87" s="160"/>
      <c r="IDG87" s="160"/>
      <c r="IDH87" s="160"/>
      <c r="IDI87" s="162"/>
      <c r="IDJ87" s="163"/>
      <c r="IDK87" s="164"/>
      <c r="IDL87" s="160"/>
      <c r="IDM87" s="160"/>
      <c r="IDN87" s="160"/>
      <c r="IDO87" s="160"/>
      <c r="IDP87" s="161"/>
      <c r="IDQ87" s="160"/>
      <c r="IDR87" s="160"/>
      <c r="IDS87" s="160"/>
      <c r="IDT87" s="160"/>
      <c r="IDU87" s="162"/>
      <c r="IDV87" s="163"/>
      <c r="IDW87" s="164"/>
      <c r="IDX87" s="160"/>
      <c r="IDY87" s="160"/>
      <c r="IDZ87" s="160"/>
      <c r="IEA87" s="160"/>
      <c r="IEB87" s="161"/>
      <c r="IEC87" s="160"/>
      <c r="IED87" s="160"/>
      <c r="IEE87" s="160"/>
      <c r="IEF87" s="160"/>
      <c r="IEG87" s="162"/>
      <c r="IEH87" s="163"/>
      <c r="IEI87" s="164"/>
      <c r="IEJ87" s="160"/>
      <c r="IEK87" s="160"/>
      <c r="IEL87" s="160"/>
      <c r="IEM87" s="160"/>
      <c r="IEN87" s="161"/>
      <c r="IEO87" s="160"/>
      <c r="IEP87" s="160"/>
      <c r="IEQ87" s="160"/>
      <c r="IER87" s="160"/>
      <c r="IES87" s="162"/>
      <c r="IET87" s="163"/>
      <c r="IEU87" s="164"/>
      <c r="IEV87" s="160"/>
      <c r="IEW87" s="160"/>
      <c r="IEX87" s="160"/>
      <c r="IEY87" s="160"/>
      <c r="IEZ87" s="161"/>
      <c r="IFA87" s="160"/>
      <c r="IFB87" s="160"/>
      <c r="IFC87" s="160"/>
      <c r="IFD87" s="160"/>
      <c r="IFE87" s="162"/>
      <c r="IFF87" s="163"/>
      <c r="IFG87" s="164"/>
      <c r="IFH87" s="160"/>
      <c r="IFI87" s="160"/>
      <c r="IFJ87" s="160"/>
      <c r="IFK87" s="160"/>
      <c r="IFL87" s="161"/>
      <c r="IFM87" s="160"/>
      <c r="IFN87" s="160"/>
      <c r="IFO87" s="160"/>
      <c r="IFP87" s="160"/>
      <c r="IFQ87" s="162"/>
      <c r="IFR87" s="163"/>
      <c r="IFS87" s="164"/>
      <c r="IFT87" s="160"/>
      <c r="IFU87" s="160"/>
      <c r="IFV87" s="160"/>
      <c r="IFW87" s="160"/>
      <c r="IFX87" s="161"/>
      <c r="IFY87" s="160"/>
      <c r="IFZ87" s="160"/>
      <c r="IGA87" s="160"/>
      <c r="IGB87" s="160"/>
      <c r="IGC87" s="162"/>
      <c r="IGD87" s="163"/>
      <c r="IGE87" s="164"/>
      <c r="IGF87" s="160"/>
      <c r="IGG87" s="160"/>
      <c r="IGH87" s="160"/>
      <c r="IGI87" s="160"/>
      <c r="IGJ87" s="161"/>
      <c r="IGK87" s="160"/>
      <c r="IGL87" s="160"/>
      <c r="IGM87" s="160"/>
      <c r="IGN87" s="160"/>
      <c r="IGO87" s="162"/>
      <c r="IGP87" s="163"/>
      <c r="IGQ87" s="164"/>
      <c r="IGR87" s="160"/>
      <c r="IGS87" s="160"/>
      <c r="IGT87" s="160"/>
      <c r="IGU87" s="160"/>
      <c r="IGV87" s="161"/>
      <c r="IGW87" s="160"/>
      <c r="IGX87" s="160"/>
      <c r="IGY87" s="160"/>
      <c r="IGZ87" s="160"/>
      <c r="IHA87" s="162"/>
      <c r="IHB87" s="163"/>
      <c r="IHC87" s="164"/>
      <c r="IHD87" s="160"/>
      <c r="IHE87" s="160"/>
      <c r="IHF87" s="160"/>
      <c r="IHG87" s="160"/>
      <c r="IHH87" s="161"/>
      <c r="IHI87" s="160"/>
      <c r="IHJ87" s="160"/>
      <c r="IHK87" s="160"/>
      <c r="IHL87" s="160"/>
      <c r="IHM87" s="162"/>
      <c r="IHN87" s="163"/>
      <c r="IHO87" s="164"/>
      <c r="IHP87" s="160"/>
      <c r="IHQ87" s="160"/>
      <c r="IHR87" s="160"/>
      <c r="IHS87" s="160"/>
      <c r="IHT87" s="161"/>
      <c r="IHU87" s="160"/>
      <c r="IHV87" s="160"/>
      <c r="IHW87" s="160"/>
      <c r="IHX87" s="160"/>
      <c r="IHY87" s="162"/>
      <c r="IHZ87" s="163"/>
      <c r="IIA87" s="164"/>
      <c r="IIB87" s="160"/>
      <c r="IIC87" s="160"/>
      <c r="IID87" s="160"/>
      <c r="IIE87" s="160"/>
      <c r="IIF87" s="161"/>
      <c r="IIG87" s="160"/>
      <c r="IIH87" s="160"/>
      <c r="III87" s="160"/>
      <c r="IIJ87" s="160"/>
      <c r="IIK87" s="162"/>
      <c r="IIL87" s="163"/>
      <c r="IIM87" s="164"/>
      <c r="IIN87" s="160"/>
      <c r="IIO87" s="160"/>
      <c r="IIP87" s="160"/>
      <c r="IIQ87" s="160"/>
      <c r="IIR87" s="161"/>
      <c r="IIS87" s="160"/>
      <c r="IIT87" s="160"/>
      <c r="IIU87" s="160"/>
      <c r="IIV87" s="160"/>
      <c r="IIW87" s="162"/>
      <c r="IIX87" s="163"/>
      <c r="IIY87" s="164"/>
      <c r="IIZ87" s="160"/>
      <c r="IJA87" s="160"/>
      <c r="IJB87" s="160"/>
      <c r="IJC87" s="160"/>
      <c r="IJD87" s="161"/>
      <c r="IJE87" s="160"/>
      <c r="IJF87" s="160"/>
      <c r="IJG87" s="160"/>
      <c r="IJH87" s="160"/>
      <c r="IJI87" s="162"/>
      <c r="IJJ87" s="163"/>
      <c r="IJK87" s="164"/>
      <c r="IJL87" s="160"/>
      <c r="IJM87" s="160"/>
      <c r="IJN87" s="160"/>
      <c r="IJO87" s="160"/>
      <c r="IJP87" s="161"/>
      <c r="IJQ87" s="160"/>
      <c r="IJR87" s="160"/>
      <c r="IJS87" s="160"/>
      <c r="IJT87" s="160"/>
      <c r="IJU87" s="162"/>
      <c r="IJV87" s="163"/>
      <c r="IJW87" s="164"/>
      <c r="IJX87" s="160"/>
      <c r="IJY87" s="160"/>
      <c r="IJZ87" s="160"/>
      <c r="IKA87" s="160"/>
      <c r="IKB87" s="161"/>
      <c r="IKC87" s="160"/>
      <c r="IKD87" s="160"/>
      <c r="IKE87" s="160"/>
      <c r="IKF87" s="160"/>
      <c r="IKG87" s="162"/>
      <c r="IKH87" s="163"/>
      <c r="IKI87" s="164"/>
      <c r="IKJ87" s="160"/>
      <c r="IKK87" s="160"/>
      <c r="IKL87" s="160"/>
      <c r="IKM87" s="160"/>
      <c r="IKN87" s="161"/>
      <c r="IKO87" s="160"/>
      <c r="IKP87" s="160"/>
      <c r="IKQ87" s="160"/>
      <c r="IKR87" s="160"/>
      <c r="IKS87" s="162"/>
      <c r="IKT87" s="163"/>
      <c r="IKU87" s="164"/>
      <c r="IKV87" s="160"/>
      <c r="IKW87" s="160"/>
      <c r="IKX87" s="160"/>
      <c r="IKY87" s="160"/>
      <c r="IKZ87" s="161"/>
      <c r="ILA87" s="160"/>
      <c r="ILB87" s="160"/>
      <c r="ILC87" s="160"/>
      <c r="ILD87" s="160"/>
      <c r="ILE87" s="162"/>
      <c r="ILF87" s="163"/>
      <c r="ILG87" s="164"/>
      <c r="ILH87" s="160"/>
      <c r="ILI87" s="160"/>
      <c r="ILJ87" s="160"/>
      <c r="ILK87" s="160"/>
      <c r="ILL87" s="161"/>
      <c r="ILM87" s="160"/>
      <c r="ILN87" s="160"/>
      <c r="ILO87" s="160"/>
      <c r="ILP87" s="160"/>
      <c r="ILQ87" s="162"/>
      <c r="ILR87" s="163"/>
      <c r="ILS87" s="164"/>
      <c r="ILT87" s="160"/>
      <c r="ILU87" s="160"/>
      <c r="ILV87" s="160"/>
      <c r="ILW87" s="160"/>
      <c r="ILX87" s="161"/>
      <c r="ILY87" s="160"/>
      <c r="ILZ87" s="160"/>
      <c r="IMA87" s="160"/>
      <c r="IMB87" s="160"/>
      <c r="IMC87" s="162"/>
      <c r="IMD87" s="163"/>
      <c r="IME87" s="164"/>
      <c r="IMF87" s="160"/>
      <c r="IMG87" s="160"/>
      <c r="IMH87" s="160"/>
      <c r="IMI87" s="160"/>
      <c r="IMJ87" s="161"/>
      <c r="IMK87" s="160"/>
      <c r="IML87" s="160"/>
      <c r="IMM87" s="160"/>
      <c r="IMN87" s="160"/>
      <c r="IMO87" s="162"/>
      <c r="IMP87" s="163"/>
      <c r="IMQ87" s="164"/>
      <c r="IMR87" s="160"/>
      <c r="IMS87" s="160"/>
      <c r="IMT87" s="160"/>
      <c r="IMU87" s="160"/>
      <c r="IMV87" s="161"/>
      <c r="IMW87" s="160"/>
      <c r="IMX87" s="160"/>
      <c r="IMY87" s="160"/>
      <c r="IMZ87" s="160"/>
      <c r="INA87" s="162"/>
      <c r="INB87" s="163"/>
      <c r="INC87" s="164"/>
      <c r="IND87" s="160"/>
      <c r="INE87" s="160"/>
      <c r="INF87" s="160"/>
      <c r="ING87" s="160"/>
      <c r="INH87" s="161"/>
      <c r="INI87" s="160"/>
      <c r="INJ87" s="160"/>
      <c r="INK87" s="160"/>
      <c r="INL87" s="160"/>
      <c r="INM87" s="162"/>
      <c r="INN87" s="163"/>
      <c r="INO87" s="164"/>
      <c r="INP87" s="160"/>
      <c r="INQ87" s="160"/>
      <c r="INR87" s="160"/>
      <c r="INS87" s="160"/>
      <c r="INT87" s="161"/>
      <c r="INU87" s="160"/>
      <c r="INV87" s="160"/>
      <c r="INW87" s="160"/>
      <c r="INX87" s="160"/>
      <c r="INY87" s="162"/>
      <c r="INZ87" s="163"/>
      <c r="IOA87" s="164"/>
      <c r="IOB87" s="160"/>
      <c r="IOC87" s="160"/>
      <c r="IOD87" s="160"/>
      <c r="IOE87" s="160"/>
      <c r="IOF87" s="161"/>
      <c r="IOG87" s="160"/>
      <c r="IOH87" s="160"/>
      <c r="IOI87" s="160"/>
      <c r="IOJ87" s="160"/>
      <c r="IOK87" s="162"/>
      <c r="IOL87" s="163"/>
      <c r="IOM87" s="164"/>
      <c r="ION87" s="160"/>
      <c r="IOO87" s="160"/>
      <c r="IOP87" s="160"/>
      <c r="IOQ87" s="160"/>
      <c r="IOR87" s="161"/>
      <c r="IOS87" s="160"/>
      <c r="IOT87" s="160"/>
      <c r="IOU87" s="160"/>
      <c r="IOV87" s="160"/>
      <c r="IOW87" s="162"/>
      <c r="IOX87" s="163"/>
      <c r="IOY87" s="164"/>
      <c r="IOZ87" s="160"/>
      <c r="IPA87" s="160"/>
      <c r="IPB87" s="160"/>
      <c r="IPC87" s="160"/>
      <c r="IPD87" s="161"/>
      <c r="IPE87" s="160"/>
      <c r="IPF87" s="160"/>
      <c r="IPG87" s="160"/>
      <c r="IPH87" s="160"/>
      <c r="IPI87" s="162"/>
      <c r="IPJ87" s="163"/>
      <c r="IPK87" s="164"/>
      <c r="IPL87" s="160"/>
      <c r="IPM87" s="160"/>
      <c r="IPN87" s="160"/>
      <c r="IPO87" s="160"/>
      <c r="IPP87" s="161"/>
      <c r="IPQ87" s="160"/>
      <c r="IPR87" s="160"/>
      <c r="IPS87" s="160"/>
      <c r="IPT87" s="160"/>
      <c r="IPU87" s="162"/>
      <c r="IPV87" s="163"/>
      <c r="IPW87" s="164"/>
      <c r="IPX87" s="160"/>
      <c r="IPY87" s="160"/>
      <c r="IPZ87" s="160"/>
      <c r="IQA87" s="160"/>
      <c r="IQB87" s="161"/>
      <c r="IQC87" s="160"/>
      <c r="IQD87" s="160"/>
      <c r="IQE87" s="160"/>
      <c r="IQF87" s="160"/>
      <c r="IQG87" s="162"/>
      <c r="IQH87" s="163"/>
      <c r="IQI87" s="164"/>
      <c r="IQJ87" s="160"/>
      <c r="IQK87" s="160"/>
      <c r="IQL87" s="160"/>
      <c r="IQM87" s="160"/>
      <c r="IQN87" s="161"/>
      <c r="IQO87" s="160"/>
      <c r="IQP87" s="160"/>
      <c r="IQQ87" s="160"/>
      <c r="IQR87" s="160"/>
      <c r="IQS87" s="162"/>
      <c r="IQT87" s="163"/>
      <c r="IQU87" s="164"/>
      <c r="IQV87" s="160"/>
      <c r="IQW87" s="160"/>
      <c r="IQX87" s="160"/>
      <c r="IQY87" s="160"/>
      <c r="IQZ87" s="161"/>
      <c r="IRA87" s="160"/>
      <c r="IRB87" s="160"/>
      <c r="IRC87" s="160"/>
      <c r="IRD87" s="160"/>
      <c r="IRE87" s="162"/>
      <c r="IRF87" s="163"/>
      <c r="IRG87" s="164"/>
      <c r="IRH87" s="160"/>
      <c r="IRI87" s="160"/>
      <c r="IRJ87" s="160"/>
      <c r="IRK87" s="160"/>
      <c r="IRL87" s="161"/>
      <c r="IRM87" s="160"/>
      <c r="IRN87" s="160"/>
      <c r="IRO87" s="160"/>
      <c r="IRP87" s="160"/>
      <c r="IRQ87" s="162"/>
      <c r="IRR87" s="163"/>
      <c r="IRS87" s="164"/>
      <c r="IRT87" s="160"/>
      <c r="IRU87" s="160"/>
      <c r="IRV87" s="160"/>
      <c r="IRW87" s="160"/>
      <c r="IRX87" s="161"/>
      <c r="IRY87" s="160"/>
      <c r="IRZ87" s="160"/>
      <c r="ISA87" s="160"/>
      <c r="ISB87" s="160"/>
      <c r="ISC87" s="162"/>
      <c r="ISD87" s="163"/>
      <c r="ISE87" s="164"/>
      <c r="ISF87" s="160"/>
      <c r="ISG87" s="160"/>
      <c r="ISH87" s="160"/>
      <c r="ISI87" s="160"/>
      <c r="ISJ87" s="161"/>
      <c r="ISK87" s="160"/>
      <c r="ISL87" s="160"/>
      <c r="ISM87" s="160"/>
      <c r="ISN87" s="160"/>
      <c r="ISO87" s="162"/>
      <c r="ISP87" s="163"/>
      <c r="ISQ87" s="164"/>
      <c r="ISR87" s="160"/>
      <c r="ISS87" s="160"/>
      <c r="IST87" s="160"/>
      <c r="ISU87" s="160"/>
      <c r="ISV87" s="161"/>
      <c r="ISW87" s="160"/>
      <c r="ISX87" s="160"/>
      <c r="ISY87" s="160"/>
      <c r="ISZ87" s="160"/>
      <c r="ITA87" s="162"/>
      <c r="ITB87" s="163"/>
      <c r="ITC87" s="164"/>
      <c r="ITD87" s="160"/>
      <c r="ITE87" s="160"/>
      <c r="ITF87" s="160"/>
      <c r="ITG87" s="160"/>
      <c r="ITH87" s="161"/>
      <c r="ITI87" s="160"/>
      <c r="ITJ87" s="160"/>
      <c r="ITK87" s="160"/>
      <c r="ITL87" s="160"/>
      <c r="ITM87" s="162"/>
      <c r="ITN87" s="163"/>
      <c r="ITO87" s="164"/>
      <c r="ITP87" s="160"/>
      <c r="ITQ87" s="160"/>
      <c r="ITR87" s="160"/>
      <c r="ITS87" s="160"/>
      <c r="ITT87" s="161"/>
      <c r="ITU87" s="160"/>
      <c r="ITV87" s="160"/>
      <c r="ITW87" s="160"/>
      <c r="ITX87" s="160"/>
      <c r="ITY87" s="162"/>
      <c r="ITZ87" s="163"/>
      <c r="IUA87" s="164"/>
      <c r="IUB87" s="160"/>
      <c r="IUC87" s="160"/>
      <c r="IUD87" s="160"/>
      <c r="IUE87" s="160"/>
      <c r="IUF87" s="161"/>
      <c r="IUG87" s="160"/>
      <c r="IUH87" s="160"/>
      <c r="IUI87" s="160"/>
      <c r="IUJ87" s="160"/>
      <c r="IUK87" s="162"/>
      <c r="IUL87" s="163"/>
      <c r="IUM87" s="164"/>
      <c r="IUN87" s="160"/>
      <c r="IUO87" s="160"/>
      <c r="IUP87" s="160"/>
      <c r="IUQ87" s="160"/>
      <c r="IUR87" s="161"/>
      <c r="IUS87" s="160"/>
      <c r="IUT87" s="160"/>
      <c r="IUU87" s="160"/>
      <c r="IUV87" s="160"/>
      <c r="IUW87" s="162"/>
      <c r="IUX87" s="163"/>
      <c r="IUY87" s="164"/>
      <c r="IUZ87" s="160"/>
      <c r="IVA87" s="160"/>
      <c r="IVB87" s="160"/>
      <c r="IVC87" s="160"/>
      <c r="IVD87" s="161"/>
      <c r="IVE87" s="160"/>
      <c r="IVF87" s="160"/>
      <c r="IVG87" s="160"/>
      <c r="IVH87" s="160"/>
      <c r="IVI87" s="162"/>
      <c r="IVJ87" s="163"/>
      <c r="IVK87" s="164"/>
      <c r="IVL87" s="160"/>
      <c r="IVM87" s="160"/>
      <c r="IVN87" s="160"/>
      <c r="IVO87" s="160"/>
      <c r="IVP87" s="161"/>
      <c r="IVQ87" s="160"/>
      <c r="IVR87" s="160"/>
      <c r="IVS87" s="160"/>
      <c r="IVT87" s="160"/>
      <c r="IVU87" s="162"/>
      <c r="IVV87" s="163"/>
      <c r="IVW87" s="164"/>
      <c r="IVX87" s="160"/>
      <c r="IVY87" s="160"/>
      <c r="IVZ87" s="160"/>
      <c r="IWA87" s="160"/>
      <c r="IWB87" s="161"/>
      <c r="IWC87" s="160"/>
      <c r="IWD87" s="160"/>
      <c r="IWE87" s="160"/>
      <c r="IWF87" s="160"/>
      <c r="IWG87" s="162"/>
      <c r="IWH87" s="163"/>
      <c r="IWI87" s="164"/>
      <c r="IWJ87" s="160"/>
      <c r="IWK87" s="160"/>
      <c r="IWL87" s="160"/>
      <c r="IWM87" s="160"/>
      <c r="IWN87" s="161"/>
      <c r="IWO87" s="160"/>
      <c r="IWP87" s="160"/>
      <c r="IWQ87" s="160"/>
      <c r="IWR87" s="160"/>
      <c r="IWS87" s="162"/>
      <c r="IWT87" s="163"/>
      <c r="IWU87" s="164"/>
      <c r="IWV87" s="160"/>
      <c r="IWW87" s="160"/>
      <c r="IWX87" s="160"/>
      <c r="IWY87" s="160"/>
      <c r="IWZ87" s="161"/>
      <c r="IXA87" s="160"/>
      <c r="IXB87" s="160"/>
      <c r="IXC87" s="160"/>
      <c r="IXD87" s="160"/>
      <c r="IXE87" s="162"/>
      <c r="IXF87" s="163"/>
      <c r="IXG87" s="164"/>
      <c r="IXH87" s="160"/>
      <c r="IXI87" s="160"/>
      <c r="IXJ87" s="160"/>
      <c r="IXK87" s="160"/>
      <c r="IXL87" s="161"/>
      <c r="IXM87" s="160"/>
      <c r="IXN87" s="160"/>
      <c r="IXO87" s="160"/>
      <c r="IXP87" s="160"/>
      <c r="IXQ87" s="162"/>
      <c r="IXR87" s="163"/>
      <c r="IXS87" s="164"/>
      <c r="IXT87" s="160"/>
      <c r="IXU87" s="160"/>
      <c r="IXV87" s="160"/>
      <c r="IXW87" s="160"/>
      <c r="IXX87" s="161"/>
      <c r="IXY87" s="160"/>
      <c r="IXZ87" s="160"/>
      <c r="IYA87" s="160"/>
      <c r="IYB87" s="160"/>
      <c r="IYC87" s="162"/>
      <c r="IYD87" s="163"/>
      <c r="IYE87" s="164"/>
      <c r="IYF87" s="160"/>
      <c r="IYG87" s="160"/>
      <c r="IYH87" s="160"/>
      <c r="IYI87" s="160"/>
      <c r="IYJ87" s="161"/>
      <c r="IYK87" s="160"/>
      <c r="IYL87" s="160"/>
      <c r="IYM87" s="160"/>
      <c r="IYN87" s="160"/>
      <c r="IYO87" s="162"/>
      <c r="IYP87" s="163"/>
      <c r="IYQ87" s="164"/>
      <c r="IYR87" s="160"/>
      <c r="IYS87" s="160"/>
      <c r="IYT87" s="160"/>
      <c r="IYU87" s="160"/>
      <c r="IYV87" s="161"/>
      <c r="IYW87" s="160"/>
      <c r="IYX87" s="160"/>
      <c r="IYY87" s="160"/>
      <c r="IYZ87" s="160"/>
      <c r="IZA87" s="162"/>
      <c r="IZB87" s="163"/>
      <c r="IZC87" s="164"/>
      <c r="IZD87" s="160"/>
      <c r="IZE87" s="160"/>
      <c r="IZF87" s="160"/>
      <c r="IZG87" s="160"/>
      <c r="IZH87" s="161"/>
      <c r="IZI87" s="160"/>
      <c r="IZJ87" s="160"/>
      <c r="IZK87" s="160"/>
      <c r="IZL87" s="160"/>
      <c r="IZM87" s="162"/>
      <c r="IZN87" s="163"/>
      <c r="IZO87" s="164"/>
      <c r="IZP87" s="160"/>
      <c r="IZQ87" s="160"/>
      <c r="IZR87" s="160"/>
      <c r="IZS87" s="160"/>
      <c r="IZT87" s="161"/>
      <c r="IZU87" s="160"/>
      <c r="IZV87" s="160"/>
      <c r="IZW87" s="160"/>
      <c r="IZX87" s="160"/>
      <c r="IZY87" s="162"/>
      <c r="IZZ87" s="163"/>
      <c r="JAA87" s="164"/>
      <c r="JAB87" s="160"/>
      <c r="JAC87" s="160"/>
      <c r="JAD87" s="160"/>
      <c r="JAE87" s="160"/>
      <c r="JAF87" s="161"/>
      <c r="JAG87" s="160"/>
      <c r="JAH87" s="160"/>
      <c r="JAI87" s="160"/>
      <c r="JAJ87" s="160"/>
      <c r="JAK87" s="162"/>
      <c r="JAL87" s="163"/>
      <c r="JAM87" s="164"/>
      <c r="JAN87" s="160"/>
      <c r="JAO87" s="160"/>
      <c r="JAP87" s="160"/>
      <c r="JAQ87" s="160"/>
      <c r="JAR87" s="161"/>
      <c r="JAS87" s="160"/>
      <c r="JAT87" s="160"/>
      <c r="JAU87" s="160"/>
      <c r="JAV87" s="160"/>
      <c r="JAW87" s="162"/>
      <c r="JAX87" s="163"/>
      <c r="JAY87" s="164"/>
      <c r="JAZ87" s="160"/>
      <c r="JBA87" s="160"/>
      <c r="JBB87" s="160"/>
      <c r="JBC87" s="160"/>
      <c r="JBD87" s="161"/>
      <c r="JBE87" s="160"/>
      <c r="JBF87" s="160"/>
      <c r="JBG87" s="160"/>
      <c r="JBH87" s="160"/>
      <c r="JBI87" s="162"/>
      <c r="JBJ87" s="163"/>
      <c r="JBK87" s="164"/>
      <c r="JBL87" s="160"/>
      <c r="JBM87" s="160"/>
      <c r="JBN87" s="160"/>
      <c r="JBO87" s="160"/>
      <c r="JBP87" s="161"/>
      <c r="JBQ87" s="160"/>
      <c r="JBR87" s="160"/>
      <c r="JBS87" s="160"/>
      <c r="JBT87" s="160"/>
      <c r="JBU87" s="162"/>
      <c r="JBV87" s="163"/>
      <c r="JBW87" s="164"/>
      <c r="JBX87" s="160"/>
      <c r="JBY87" s="160"/>
      <c r="JBZ87" s="160"/>
      <c r="JCA87" s="160"/>
      <c r="JCB87" s="161"/>
      <c r="JCC87" s="160"/>
      <c r="JCD87" s="160"/>
      <c r="JCE87" s="160"/>
      <c r="JCF87" s="160"/>
      <c r="JCG87" s="162"/>
      <c r="JCH87" s="163"/>
      <c r="JCI87" s="164"/>
      <c r="JCJ87" s="160"/>
      <c r="JCK87" s="160"/>
      <c r="JCL87" s="160"/>
      <c r="JCM87" s="160"/>
      <c r="JCN87" s="161"/>
      <c r="JCO87" s="160"/>
      <c r="JCP87" s="160"/>
      <c r="JCQ87" s="160"/>
      <c r="JCR87" s="160"/>
      <c r="JCS87" s="162"/>
      <c r="JCT87" s="163"/>
      <c r="JCU87" s="164"/>
      <c r="JCV87" s="160"/>
      <c r="JCW87" s="160"/>
      <c r="JCX87" s="160"/>
      <c r="JCY87" s="160"/>
      <c r="JCZ87" s="161"/>
      <c r="JDA87" s="160"/>
      <c r="JDB87" s="160"/>
      <c r="JDC87" s="160"/>
      <c r="JDD87" s="160"/>
      <c r="JDE87" s="162"/>
      <c r="JDF87" s="163"/>
      <c r="JDG87" s="164"/>
      <c r="JDH87" s="160"/>
      <c r="JDI87" s="160"/>
      <c r="JDJ87" s="160"/>
      <c r="JDK87" s="160"/>
      <c r="JDL87" s="161"/>
      <c r="JDM87" s="160"/>
      <c r="JDN87" s="160"/>
      <c r="JDO87" s="160"/>
      <c r="JDP87" s="160"/>
      <c r="JDQ87" s="162"/>
      <c r="JDR87" s="163"/>
      <c r="JDS87" s="164"/>
      <c r="JDT87" s="160"/>
      <c r="JDU87" s="160"/>
      <c r="JDV87" s="160"/>
      <c r="JDW87" s="160"/>
      <c r="JDX87" s="161"/>
      <c r="JDY87" s="160"/>
      <c r="JDZ87" s="160"/>
      <c r="JEA87" s="160"/>
      <c r="JEB87" s="160"/>
      <c r="JEC87" s="162"/>
      <c r="JED87" s="163"/>
      <c r="JEE87" s="164"/>
      <c r="JEF87" s="160"/>
      <c r="JEG87" s="160"/>
      <c r="JEH87" s="160"/>
      <c r="JEI87" s="160"/>
      <c r="JEJ87" s="161"/>
      <c r="JEK87" s="160"/>
      <c r="JEL87" s="160"/>
      <c r="JEM87" s="160"/>
      <c r="JEN87" s="160"/>
      <c r="JEO87" s="162"/>
      <c r="JEP87" s="163"/>
      <c r="JEQ87" s="164"/>
      <c r="JER87" s="160"/>
      <c r="JES87" s="160"/>
      <c r="JET87" s="160"/>
      <c r="JEU87" s="160"/>
      <c r="JEV87" s="161"/>
      <c r="JEW87" s="160"/>
      <c r="JEX87" s="160"/>
      <c r="JEY87" s="160"/>
      <c r="JEZ87" s="160"/>
      <c r="JFA87" s="162"/>
      <c r="JFB87" s="163"/>
      <c r="JFC87" s="164"/>
      <c r="JFD87" s="160"/>
      <c r="JFE87" s="160"/>
      <c r="JFF87" s="160"/>
      <c r="JFG87" s="160"/>
      <c r="JFH87" s="161"/>
      <c r="JFI87" s="160"/>
      <c r="JFJ87" s="160"/>
      <c r="JFK87" s="160"/>
      <c r="JFL87" s="160"/>
      <c r="JFM87" s="162"/>
      <c r="JFN87" s="163"/>
      <c r="JFO87" s="164"/>
      <c r="JFP87" s="160"/>
      <c r="JFQ87" s="160"/>
      <c r="JFR87" s="160"/>
      <c r="JFS87" s="160"/>
      <c r="JFT87" s="161"/>
      <c r="JFU87" s="160"/>
      <c r="JFV87" s="160"/>
      <c r="JFW87" s="160"/>
      <c r="JFX87" s="160"/>
      <c r="JFY87" s="162"/>
      <c r="JFZ87" s="163"/>
      <c r="JGA87" s="164"/>
      <c r="JGB87" s="160"/>
      <c r="JGC87" s="160"/>
      <c r="JGD87" s="160"/>
      <c r="JGE87" s="160"/>
      <c r="JGF87" s="161"/>
      <c r="JGG87" s="160"/>
      <c r="JGH87" s="160"/>
      <c r="JGI87" s="160"/>
      <c r="JGJ87" s="160"/>
      <c r="JGK87" s="162"/>
      <c r="JGL87" s="163"/>
      <c r="JGM87" s="164"/>
      <c r="JGN87" s="160"/>
      <c r="JGO87" s="160"/>
      <c r="JGP87" s="160"/>
      <c r="JGQ87" s="160"/>
      <c r="JGR87" s="161"/>
      <c r="JGS87" s="160"/>
      <c r="JGT87" s="160"/>
      <c r="JGU87" s="160"/>
      <c r="JGV87" s="160"/>
      <c r="JGW87" s="162"/>
      <c r="JGX87" s="163"/>
      <c r="JGY87" s="164"/>
      <c r="JGZ87" s="160"/>
      <c r="JHA87" s="160"/>
      <c r="JHB87" s="160"/>
      <c r="JHC87" s="160"/>
      <c r="JHD87" s="161"/>
      <c r="JHE87" s="160"/>
      <c r="JHF87" s="160"/>
      <c r="JHG87" s="160"/>
      <c r="JHH87" s="160"/>
      <c r="JHI87" s="162"/>
      <c r="JHJ87" s="163"/>
      <c r="JHK87" s="164"/>
      <c r="JHL87" s="160"/>
      <c r="JHM87" s="160"/>
      <c r="JHN87" s="160"/>
      <c r="JHO87" s="160"/>
      <c r="JHP87" s="161"/>
      <c r="JHQ87" s="160"/>
      <c r="JHR87" s="160"/>
      <c r="JHS87" s="160"/>
      <c r="JHT87" s="160"/>
      <c r="JHU87" s="162"/>
      <c r="JHV87" s="163"/>
      <c r="JHW87" s="164"/>
      <c r="JHX87" s="160"/>
      <c r="JHY87" s="160"/>
      <c r="JHZ87" s="160"/>
      <c r="JIA87" s="160"/>
      <c r="JIB87" s="161"/>
      <c r="JIC87" s="160"/>
      <c r="JID87" s="160"/>
      <c r="JIE87" s="160"/>
      <c r="JIF87" s="160"/>
      <c r="JIG87" s="162"/>
      <c r="JIH87" s="163"/>
      <c r="JII87" s="164"/>
      <c r="JIJ87" s="160"/>
      <c r="JIK87" s="160"/>
      <c r="JIL87" s="160"/>
      <c r="JIM87" s="160"/>
      <c r="JIN87" s="161"/>
      <c r="JIO87" s="160"/>
      <c r="JIP87" s="160"/>
      <c r="JIQ87" s="160"/>
      <c r="JIR87" s="160"/>
      <c r="JIS87" s="162"/>
      <c r="JIT87" s="163"/>
      <c r="JIU87" s="164"/>
      <c r="JIV87" s="160"/>
      <c r="JIW87" s="160"/>
      <c r="JIX87" s="160"/>
      <c r="JIY87" s="160"/>
      <c r="JIZ87" s="161"/>
      <c r="JJA87" s="160"/>
      <c r="JJB87" s="160"/>
      <c r="JJC87" s="160"/>
      <c r="JJD87" s="160"/>
      <c r="JJE87" s="162"/>
      <c r="JJF87" s="163"/>
      <c r="JJG87" s="164"/>
      <c r="JJH87" s="160"/>
      <c r="JJI87" s="160"/>
      <c r="JJJ87" s="160"/>
      <c r="JJK87" s="160"/>
      <c r="JJL87" s="161"/>
      <c r="JJM87" s="160"/>
      <c r="JJN87" s="160"/>
      <c r="JJO87" s="160"/>
      <c r="JJP87" s="160"/>
      <c r="JJQ87" s="162"/>
      <c r="JJR87" s="163"/>
      <c r="JJS87" s="164"/>
      <c r="JJT87" s="160"/>
      <c r="JJU87" s="160"/>
      <c r="JJV87" s="160"/>
      <c r="JJW87" s="160"/>
      <c r="JJX87" s="161"/>
      <c r="JJY87" s="160"/>
      <c r="JJZ87" s="160"/>
      <c r="JKA87" s="160"/>
      <c r="JKB87" s="160"/>
      <c r="JKC87" s="162"/>
      <c r="JKD87" s="163"/>
      <c r="JKE87" s="164"/>
      <c r="JKF87" s="160"/>
      <c r="JKG87" s="160"/>
      <c r="JKH87" s="160"/>
      <c r="JKI87" s="160"/>
      <c r="JKJ87" s="161"/>
      <c r="JKK87" s="160"/>
      <c r="JKL87" s="160"/>
      <c r="JKM87" s="160"/>
      <c r="JKN87" s="160"/>
      <c r="JKO87" s="162"/>
      <c r="JKP87" s="163"/>
      <c r="JKQ87" s="164"/>
      <c r="JKR87" s="160"/>
      <c r="JKS87" s="160"/>
      <c r="JKT87" s="160"/>
      <c r="JKU87" s="160"/>
      <c r="JKV87" s="161"/>
      <c r="JKW87" s="160"/>
      <c r="JKX87" s="160"/>
      <c r="JKY87" s="160"/>
      <c r="JKZ87" s="160"/>
      <c r="JLA87" s="162"/>
      <c r="JLB87" s="163"/>
      <c r="JLC87" s="164"/>
      <c r="JLD87" s="160"/>
      <c r="JLE87" s="160"/>
      <c r="JLF87" s="160"/>
      <c r="JLG87" s="160"/>
      <c r="JLH87" s="161"/>
      <c r="JLI87" s="160"/>
      <c r="JLJ87" s="160"/>
      <c r="JLK87" s="160"/>
      <c r="JLL87" s="160"/>
      <c r="JLM87" s="162"/>
      <c r="JLN87" s="163"/>
      <c r="JLO87" s="164"/>
      <c r="JLP87" s="160"/>
      <c r="JLQ87" s="160"/>
      <c r="JLR87" s="160"/>
      <c r="JLS87" s="160"/>
      <c r="JLT87" s="161"/>
      <c r="JLU87" s="160"/>
      <c r="JLV87" s="160"/>
      <c r="JLW87" s="160"/>
      <c r="JLX87" s="160"/>
      <c r="JLY87" s="162"/>
      <c r="JLZ87" s="163"/>
      <c r="JMA87" s="164"/>
      <c r="JMB87" s="160"/>
      <c r="JMC87" s="160"/>
      <c r="JMD87" s="160"/>
      <c r="JME87" s="160"/>
      <c r="JMF87" s="161"/>
      <c r="JMG87" s="160"/>
      <c r="JMH87" s="160"/>
      <c r="JMI87" s="160"/>
      <c r="JMJ87" s="160"/>
      <c r="JMK87" s="162"/>
      <c r="JML87" s="163"/>
      <c r="JMM87" s="164"/>
      <c r="JMN87" s="160"/>
      <c r="JMO87" s="160"/>
      <c r="JMP87" s="160"/>
      <c r="JMQ87" s="160"/>
      <c r="JMR87" s="161"/>
      <c r="JMS87" s="160"/>
      <c r="JMT87" s="160"/>
      <c r="JMU87" s="160"/>
      <c r="JMV87" s="160"/>
      <c r="JMW87" s="162"/>
      <c r="JMX87" s="163"/>
      <c r="JMY87" s="164"/>
      <c r="JMZ87" s="160"/>
      <c r="JNA87" s="160"/>
      <c r="JNB87" s="160"/>
      <c r="JNC87" s="160"/>
      <c r="JND87" s="161"/>
      <c r="JNE87" s="160"/>
      <c r="JNF87" s="160"/>
      <c r="JNG87" s="160"/>
      <c r="JNH87" s="160"/>
      <c r="JNI87" s="162"/>
      <c r="JNJ87" s="163"/>
      <c r="JNK87" s="164"/>
      <c r="JNL87" s="160"/>
      <c r="JNM87" s="160"/>
      <c r="JNN87" s="160"/>
      <c r="JNO87" s="160"/>
      <c r="JNP87" s="161"/>
      <c r="JNQ87" s="160"/>
      <c r="JNR87" s="160"/>
      <c r="JNS87" s="160"/>
      <c r="JNT87" s="160"/>
      <c r="JNU87" s="162"/>
      <c r="JNV87" s="163"/>
      <c r="JNW87" s="164"/>
      <c r="JNX87" s="160"/>
      <c r="JNY87" s="160"/>
      <c r="JNZ87" s="160"/>
      <c r="JOA87" s="160"/>
      <c r="JOB87" s="161"/>
      <c r="JOC87" s="160"/>
      <c r="JOD87" s="160"/>
      <c r="JOE87" s="160"/>
      <c r="JOF87" s="160"/>
      <c r="JOG87" s="162"/>
      <c r="JOH87" s="163"/>
      <c r="JOI87" s="164"/>
      <c r="JOJ87" s="160"/>
      <c r="JOK87" s="160"/>
      <c r="JOL87" s="160"/>
      <c r="JOM87" s="160"/>
      <c r="JON87" s="161"/>
      <c r="JOO87" s="160"/>
      <c r="JOP87" s="160"/>
      <c r="JOQ87" s="160"/>
      <c r="JOR87" s="160"/>
      <c r="JOS87" s="162"/>
      <c r="JOT87" s="163"/>
      <c r="JOU87" s="164"/>
      <c r="JOV87" s="160"/>
      <c r="JOW87" s="160"/>
      <c r="JOX87" s="160"/>
      <c r="JOY87" s="160"/>
      <c r="JOZ87" s="161"/>
      <c r="JPA87" s="160"/>
      <c r="JPB87" s="160"/>
      <c r="JPC87" s="160"/>
      <c r="JPD87" s="160"/>
      <c r="JPE87" s="162"/>
      <c r="JPF87" s="163"/>
      <c r="JPG87" s="164"/>
      <c r="JPH87" s="160"/>
      <c r="JPI87" s="160"/>
      <c r="JPJ87" s="160"/>
      <c r="JPK87" s="160"/>
      <c r="JPL87" s="161"/>
      <c r="JPM87" s="160"/>
      <c r="JPN87" s="160"/>
      <c r="JPO87" s="160"/>
      <c r="JPP87" s="160"/>
      <c r="JPQ87" s="162"/>
      <c r="JPR87" s="163"/>
      <c r="JPS87" s="164"/>
      <c r="JPT87" s="160"/>
      <c r="JPU87" s="160"/>
      <c r="JPV87" s="160"/>
      <c r="JPW87" s="160"/>
      <c r="JPX87" s="161"/>
      <c r="JPY87" s="160"/>
      <c r="JPZ87" s="160"/>
      <c r="JQA87" s="160"/>
      <c r="JQB87" s="160"/>
      <c r="JQC87" s="162"/>
      <c r="JQD87" s="163"/>
      <c r="JQE87" s="164"/>
      <c r="JQF87" s="160"/>
      <c r="JQG87" s="160"/>
      <c r="JQH87" s="160"/>
      <c r="JQI87" s="160"/>
      <c r="JQJ87" s="161"/>
      <c r="JQK87" s="160"/>
      <c r="JQL87" s="160"/>
      <c r="JQM87" s="160"/>
      <c r="JQN87" s="160"/>
      <c r="JQO87" s="162"/>
      <c r="JQP87" s="163"/>
      <c r="JQQ87" s="164"/>
      <c r="JQR87" s="160"/>
      <c r="JQS87" s="160"/>
      <c r="JQT87" s="160"/>
      <c r="JQU87" s="160"/>
      <c r="JQV87" s="161"/>
      <c r="JQW87" s="160"/>
      <c r="JQX87" s="160"/>
      <c r="JQY87" s="160"/>
      <c r="JQZ87" s="160"/>
      <c r="JRA87" s="162"/>
      <c r="JRB87" s="163"/>
      <c r="JRC87" s="164"/>
      <c r="JRD87" s="160"/>
      <c r="JRE87" s="160"/>
      <c r="JRF87" s="160"/>
      <c r="JRG87" s="160"/>
      <c r="JRH87" s="161"/>
      <c r="JRI87" s="160"/>
      <c r="JRJ87" s="160"/>
      <c r="JRK87" s="160"/>
      <c r="JRL87" s="160"/>
      <c r="JRM87" s="162"/>
      <c r="JRN87" s="163"/>
      <c r="JRO87" s="164"/>
      <c r="JRP87" s="160"/>
      <c r="JRQ87" s="160"/>
      <c r="JRR87" s="160"/>
      <c r="JRS87" s="160"/>
      <c r="JRT87" s="161"/>
      <c r="JRU87" s="160"/>
      <c r="JRV87" s="160"/>
      <c r="JRW87" s="160"/>
      <c r="JRX87" s="160"/>
      <c r="JRY87" s="162"/>
      <c r="JRZ87" s="163"/>
      <c r="JSA87" s="164"/>
      <c r="JSB87" s="160"/>
      <c r="JSC87" s="160"/>
      <c r="JSD87" s="160"/>
      <c r="JSE87" s="160"/>
      <c r="JSF87" s="161"/>
      <c r="JSG87" s="160"/>
      <c r="JSH87" s="160"/>
      <c r="JSI87" s="160"/>
      <c r="JSJ87" s="160"/>
      <c r="JSK87" s="162"/>
      <c r="JSL87" s="163"/>
      <c r="JSM87" s="164"/>
      <c r="JSN87" s="160"/>
      <c r="JSO87" s="160"/>
      <c r="JSP87" s="160"/>
      <c r="JSQ87" s="160"/>
      <c r="JSR87" s="161"/>
      <c r="JSS87" s="160"/>
      <c r="JST87" s="160"/>
      <c r="JSU87" s="160"/>
      <c r="JSV87" s="160"/>
      <c r="JSW87" s="162"/>
      <c r="JSX87" s="163"/>
      <c r="JSY87" s="164"/>
      <c r="JSZ87" s="160"/>
      <c r="JTA87" s="160"/>
      <c r="JTB87" s="160"/>
      <c r="JTC87" s="160"/>
      <c r="JTD87" s="161"/>
      <c r="JTE87" s="160"/>
      <c r="JTF87" s="160"/>
      <c r="JTG87" s="160"/>
      <c r="JTH87" s="160"/>
      <c r="JTI87" s="162"/>
      <c r="JTJ87" s="163"/>
      <c r="JTK87" s="164"/>
      <c r="JTL87" s="160"/>
      <c r="JTM87" s="160"/>
      <c r="JTN87" s="160"/>
      <c r="JTO87" s="160"/>
      <c r="JTP87" s="161"/>
      <c r="JTQ87" s="160"/>
      <c r="JTR87" s="160"/>
      <c r="JTS87" s="160"/>
      <c r="JTT87" s="160"/>
      <c r="JTU87" s="162"/>
      <c r="JTV87" s="163"/>
      <c r="JTW87" s="164"/>
      <c r="JTX87" s="160"/>
      <c r="JTY87" s="160"/>
      <c r="JTZ87" s="160"/>
      <c r="JUA87" s="160"/>
      <c r="JUB87" s="161"/>
      <c r="JUC87" s="160"/>
      <c r="JUD87" s="160"/>
      <c r="JUE87" s="160"/>
      <c r="JUF87" s="160"/>
      <c r="JUG87" s="162"/>
      <c r="JUH87" s="163"/>
      <c r="JUI87" s="164"/>
      <c r="JUJ87" s="160"/>
      <c r="JUK87" s="160"/>
      <c r="JUL87" s="160"/>
      <c r="JUM87" s="160"/>
      <c r="JUN87" s="161"/>
      <c r="JUO87" s="160"/>
      <c r="JUP87" s="160"/>
      <c r="JUQ87" s="160"/>
      <c r="JUR87" s="160"/>
      <c r="JUS87" s="162"/>
      <c r="JUT87" s="163"/>
      <c r="JUU87" s="164"/>
      <c r="JUV87" s="160"/>
      <c r="JUW87" s="160"/>
      <c r="JUX87" s="160"/>
      <c r="JUY87" s="160"/>
      <c r="JUZ87" s="161"/>
      <c r="JVA87" s="160"/>
      <c r="JVB87" s="160"/>
      <c r="JVC87" s="160"/>
      <c r="JVD87" s="160"/>
      <c r="JVE87" s="162"/>
      <c r="JVF87" s="163"/>
      <c r="JVG87" s="164"/>
      <c r="JVH87" s="160"/>
      <c r="JVI87" s="160"/>
      <c r="JVJ87" s="160"/>
      <c r="JVK87" s="160"/>
      <c r="JVL87" s="161"/>
      <c r="JVM87" s="160"/>
      <c r="JVN87" s="160"/>
      <c r="JVO87" s="160"/>
      <c r="JVP87" s="160"/>
      <c r="JVQ87" s="162"/>
      <c r="JVR87" s="163"/>
      <c r="JVS87" s="164"/>
      <c r="JVT87" s="160"/>
      <c r="JVU87" s="160"/>
      <c r="JVV87" s="160"/>
      <c r="JVW87" s="160"/>
      <c r="JVX87" s="161"/>
      <c r="JVY87" s="160"/>
      <c r="JVZ87" s="160"/>
      <c r="JWA87" s="160"/>
      <c r="JWB87" s="160"/>
      <c r="JWC87" s="162"/>
      <c r="JWD87" s="163"/>
      <c r="JWE87" s="164"/>
      <c r="JWF87" s="160"/>
      <c r="JWG87" s="160"/>
      <c r="JWH87" s="160"/>
      <c r="JWI87" s="160"/>
      <c r="JWJ87" s="161"/>
      <c r="JWK87" s="160"/>
      <c r="JWL87" s="160"/>
      <c r="JWM87" s="160"/>
      <c r="JWN87" s="160"/>
      <c r="JWO87" s="162"/>
      <c r="JWP87" s="163"/>
      <c r="JWQ87" s="164"/>
      <c r="JWR87" s="160"/>
      <c r="JWS87" s="160"/>
      <c r="JWT87" s="160"/>
      <c r="JWU87" s="160"/>
      <c r="JWV87" s="161"/>
      <c r="JWW87" s="160"/>
      <c r="JWX87" s="160"/>
      <c r="JWY87" s="160"/>
      <c r="JWZ87" s="160"/>
      <c r="JXA87" s="162"/>
      <c r="JXB87" s="163"/>
      <c r="JXC87" s="164"/>
      <c r="JXD87" s="160"/>
      <c r="JXE87" s="160"/>
      <c r="JXF87" s="160"/>
      <c r="JXG87" s="160"/>
      <c r="JXH87" s="161"/>
      <c r="JXI87" s="160"/>
      <c r="JXJ87" s="160"/>
      <c r="JXK87" s="160"/>
      <c r="JXL87" s="160"/>
      <c r="JXM87" s="162"/>
      <c r="JXN87" s="163"/>
      <c r="JXO87" s="164"/>
      <c r="JXP87" s="160"/>
      <c r="JXQ87" s="160"/>
      <c r="JXR87" s="160"/>
      <c r="JXS87" s="160"/>
      <c r="JXT87" s="161"/>
      <c r="JXU87" s="160"/>
      <c r="JXV87" s="160"/>
      <c r="JXW87" s="160"/>
      <c r="JXX87" s="160"/>
      <c r="JXY87" s="162"/>
      <c r="JXZ87" s="163"/>
      <c r="JYA87" s="164"/>
      <c r="JYB87" s="160"/>
      <c r="JYC87" s="160"/>
      <c r="JYD87" s="160"/>
      <c r="JYE87" s="160"/>
      <c r="JYF87" s="161"/>
      <c r="JYG87" s="160"/>
      <c r="JYH87" s="160"/>
      <c r="JYI87" s="160"/>
      <c r="JYJ87" s="160"/>
      <c r="JYK87" s="162"/>
      <c r="JYL87" s="163"/>
      <c r="JYM87" s="164"/>
      <c r="JYN87" s="160"/>
      <c r="JYO87" s="160"/>
      <c r="JYP87" s="160"/>
      <c r="JYQ87" s="160"/>
      <c r="JYR87" s="161"/>
      <c r="JYS87" s="160"/>
      <c r="JYT87" s="160"/>
      <c r="JYU87" s="160"/>
      <c r="JYV87" s="160"/>
      <c r="JYW87" s="162"/>
      <c r="JYX87" s="163"/>
      <c r="JYY87" s="164"/>
      <c r="JYZ87" s="160"/>
      <c r="JZA87" s="160"/>
      <c r="JZB87" s="160"/>
      <c r="JZC87" s="160"/>
      <c r="JZD87" s="161"/>
      <c r="JZE87" s="160"/>
      <c r="JZF87" s="160"/>
      <c r="JZG87" s="160"/>
      <c r="JZH87" s="160"/>
      <c r="JZI87" s="162"/>
      <c r="JZJ87" s="163"/>
      <c r="JZK87" s="164"/>
      <c r="JZL87" s="160"/>
      <c r="JZM87" s="160"/>
      <c r="JZN87" s="160"/>
      <c r="JZO87" s="160"/>
      <c r="JZP87" s="161"/>
      <c r="JZQ87" s="160"/>
      <c r="JZR87" s="160"/>
      <c r="JZS87" s="160"/>
      <c r="JZT87" s="160"/>
      <c r="JZU87" s="162"/>
      <c r="JZV87" s="163"/>
      <c r="JZW87" s="164"/>
      <c r="JZX87" s="160"/>
      <c r="JZY87" s="160"/>
      <c r="JZZ87" s="160"/>
      <c r="KAA87" s="160"/>
      <c r="KAB87" s="161"/>
      <c r="KAC87" s="160"/>
      <c r="KAD87" s="160"/>
      <c r="KAE87" s="160"/>
      <c r="KAF87" s="160"/>
      <c r="KAG87" s="162"/>
      <c r="KAH87" s="163"/>
      <c r="KAI87" s="164"/>
      <c r="KAJ87" s="160"/>
      <c r="KAK87" s="160"/>
      <c r="KAL87" s="160"/>
      <c r="KAM87" s="160"/>
      <c r="KAN87" s="161"/>
      <c r="KAO87" s="160"/>
      <c r="KAP87" s="160"/>
      <c r="KAQ87" s="160"/>
      <c r="KAR87" s="160"/>
      <c r="KAS87" s="162"/>
      <c r="KAT87" s="163"/>
      <c r="KAU87" s="164"/>
      <c r="KAV87" s="160"/>
      <c r="KAW87" s="160"/>
      <c r="KAX87" s="160"/>
      <c r="KAY87" s="160"/>
      <c r="KAZ87" s="161"/>
      <c r="KBA87" s="160"/>
      <c r="KBB87" s="160"/>
      <c r="KBC87" s="160"/>
      <c r="KBD87" s="160"/>
      <c r="KBE87" s="162"/>
      <c r="KBF87" s="163"/>
      <c r="KBG87" s="164"/>
      <c r="KBH87" s="160"/>
      <c r="KBI87" s="160"/>
      <c r="KBJ87" s="160"/>
      <c r="KBK87" s="160"/>
      <c r="KBL87" s="161"/>
      <c r="KBM87" s="160"/>
      <c r="KBN87" s="160"/>
      <c r="KBO87" s="160"/>
      <c r="KBP87" s="160"/>
      <c r="KBQ87" s="162"/>
      <c r="KBR87" s="163"/>
      <c r="KBS87" s="164"/>
      <c r="KBT87" s="160"/>
      <c r="KBU87" s="160"/>
      <c r="KBV87" s="160"/>
      <c r="KBW87" s="160"/>
      <c r="KBX87" s="161"/>
      <c r="KBY87" s="160"/>
      <c r="KBZ87" s="160"/>
      <c r="KCA87" s="160"/>
      <c r="KCB87" s="160"/>
      <c r="KCC87" s="162"/>
      <c r="KCD87" s="163"/>
      <c r="KCE87" s="164"/>
      <c r="KCF87" s="160"/>
      <c r="KCG87" s="160"/>
      <c r="KCH87" s="160"/>
      <c r="KCI87" s="160"/>
      <c r="KCJ87" s="161"/>
      <c r="KCK87" s="160"/>
      <c r="KCL87" s="160"/>
      <c r="KCM87" s="160"/>
      <c r="KCN87" s="160"/>
      <c r="KCO87" s="162"/>
      <c r="KCP87" s="163"/>
      <c r="KCQ87" s="164"/>
      <c r="KCR87" s="160"/>
      <c r="KCS87" s="160"/>
      <c r="KCT87" s="160"/>
      <c r="KCU87" s="160"/>
      <c r="KCV87" s="161"/>
      <c r="KCW87" s="160"/>
      <c r="KCX87" s="160"/>
      <c r="KCY87" s="160"/>
      <c r="KCZ87" s="160"/>
      <c r="KDA87" s="162"/>
      <c r="KDB87" s="163"/>
      <c r="KDC87" s="164"/>
      <c r="KDD87" s="160"/>
      <c r="KDE87" s="160"/>
      <c r="KDF87" s="160"/>
      <c r="KDG87" s="160"/>
      <c r="KDH87" s="161"/>
      <c r="KDI87" s="160"/>
      <c r="KDJ87" s="160"/>
      <c r="KDK87" s="160"/>
      <c r="KDL87" s="160"/>
      <c r="KDM87" s="162"/>
      <c r="KDN87" s="163"/>
      <c r="KDO87" s="164"/>
      <c r="KDP87" s="160"/>
      <c r="KDQ87" s="160"/>
      <c r="KDR87" s="160"/>
      <c r="KDS87" s="160"/>
      <c r="KDT87" s="161"/>
      <c r="KDU87" s="160"/>
      <c r="KDV87" s="160"/>
      <c r="KDW87" s="160"/>
      <c r="KDX87" s="160"/>
      <c r="KDY87" s="162"/>
      <c r="KDZ87" s="163"/>
      <c r="KEA87" s="164"/>
      <c r="KEB87" s="160"/>
      <c r="KEC87" s="160"/>
      <c r="KED87" s="160"/>
      <c r="KEE87" s="160"/>
      <c r="KEF87" s="161"/>
      <c r="KEG87" s="160"/>
      <c r="KEH87" s="160"/>
      <c r="KEI87" s="160"/>
      <c r="KEJ87" s="160"/>
      <c r="KEK87" s="162"/>
      <c r="KEL87" s="163"/>
      <c r="KEM87" s="164"/>
      <c r="KEN87" s="160"/>
      <c r="KEO87" s="160"/>
      <c r="KEP87" s="160"/>
      <c r="KEQ87" s="160"/>
      <c r="KER87" s="161"/>
      <c r="KES87" s="160"/>
      <c r="KET87" s="160"/>
      <c r="KEU87" s="160"/>
      <c r="KEV87" s="160"/>
      <c r="KEW87" s="162"/>
      <c r="KEX87" s="163"/>
      <c r="KEY87" s="164"/>
      <c r="KEZ87" s="160"/>
      <c r="KFA87" s="160"/>
      <c r="KFB87" s="160"/>
      <c r="KFC87" s="160"/>
      <c r="KFD87" s="161"/>
      <c r="KFE87" s="160"/>
      <c r="KFF87" s="160"/>
      <c r="KFG87" s="160"/>
      <c r="KFH87" s="160"/>
      <c r="KFI87" s="162"/>
      <c r="KFJ87" s="163"/>
      <c r="KFK87" s="164"/>
      <c r="KFL87" s="160"/>
      <c r="KFM87" s="160"/>
      <c r="KFN87" s="160"/>
      <c r="KFO87" s="160"/>
      <c r="KFP87" s="161"/>
      <c r="KFQ87" s="160"/>
      <c r="KFR87" s="160"/>
      <c r="KFS87" s="160"/>
      <c r="KFT87" s="160"/>
      <c r="KFU87" s="162"/>
      <c r="KFV87" s="163"/>
      <c r="KFW87" s="164"/>
      <c r="KFX87" s="160"/>
      <c r="KFY87" s="160"/>
      <c r="KFZ87" s="160"/>
      <c r="KGA87" s="160"/>
      <c r="KGB87" s="161"/>
      <c r="KGC87" s="160"/>
      <c r="KGD87" s="160"/>
      <c r="KGE87" s="160"/>
      <c r="KGF87" s="160"/>
      <c r="KGG87" s="162"/>
      <c r="KGH87" s="163"/>
      <c r="KGI87" s="164"/>
      <c r="KGJ87" s="160"/>
      <c r="KGK87" s="160"/>
      <c r="KGL87" s="160"/>
      <c r="KGM87" s="160"/>
      <c r="KGN87" s="161"/>
      <c r="KGO87" s="160"/>
      <c r="KGP87" s="160"/>
      <c r="KGQ87" s="160"/>
      <c r="KGR87" s="160"/>
      <c r="KGS87" s="162"/>
      <c r="KGT87" s="163"/>
      <c r="KGU87" s="164"/>
      <c r="KGV87" s="160"/>
      <c r="KGW87" s="160"/>
      <c r="KGX87" s="160"/>
      <c r="KGY87" s="160"/>
      <c r="KGZ87" s="161"/>
      <c r="KHA87" s="160"/>
      <c r="KHB87" s="160"/>
      <c r="KHC87" s="160"/>
      <c r="KHD87" s="160"/>
      <c r="KHE87" s="162"/>
      <c r="KHF87" s="163"/>
      <c r="KHG87" s="164"/>
      <c r="KHH87" s="160"/>
      <c r="KHI87" s="160"/>
      <c r="KHJ87" s="160"/>
      <c r="KHK87" s="160"/>
      <c r="KHL87" s="161"/>
      <c r="KHM87" s="160"/>
      <c r="KHN87" s="160"/>
      <c r="KHO87" s="160"/>
      <c r="KHP87" s="160"/>
      <c r="KHQ87" s="162"/>
      <c r="KHR87" s="163"/>
      <c r="KHS87" s="164"/>
      <c r="KHT87" s="160"/>
      <c r="KHU87" s="160"/>
      <c r="KHV87" s="160"/>
      <c r="KHW87" s="160"/>
      <c r="KHX87" s="161"/>
      <c r="KHY87" s="160"/>
      <c r="KHZ87" s="160"/>
      <c r="KIA87" s="160"/>
      <c r="KIB87" s="160"/>
      <c r="KIC87" s="162"/>
      <c r="KID87" s="163"/>
      <c r="KIE87" s="164"/>
      <c r="KIF87" s="160"/>
      <c r="KIG87" s="160"/>
      <c r="KIH87" s="160"/>
      <c r="KII87" s="160"/>
      <c r="KIJ87" s="161"/>
      <c r="KIK87" s="160"/>
      <c r="KIL87" s="160"/>
      <c r="KIM87" s="160"/>
      <c r="KIN87" s="160"/>
      <c r="KIO87" s="162"/>
      <c r="KIP87" s="163"/>
      <c r="KIQ87" s="164"/>
      <c r="KIR87" s="160"/>
      <c r="KIS87" s="160"/>
      <c r="KIT87" s="160"/>
      <c r="KIU87" s="160"/>
      <c r="KIV87" s="161"/>
      <c r="KIW87" s="160"/>
      <c r="KIX87" s="160"/>
      <c r="KIY87" s="160"/>
      <c r="KIZ87" s="160"/>
      <c r="KJA87" s="162"/>
      <c r="KJB87" s="163"/>
      <c r="KJC87" s="164"/>
      <c r="KJD87" s="160"/>
      <c r="KJE87" s="160"/>
      <c r="KJF87" s="160"/>
      <c r="KJG87" s="160"/>
      <c r="KJH87" s="161"/>
      <c r="KJI87" s="160"/>
      <c r="KJJ87" s="160"/>
      <c r="KJK87" s="160"/>
      <c r="KJL87" s="160"/>
      <c r="KJM87" s="162"/>
      <c r="KJN87" s="163"/>
      <c r="KJO87" s="164"/>
      <c r="KJP87" s="160"/>
      <c r="KJQ87" s="160"/>
      <c r="KJR87" s="160"/>
      <c r="KJS87" s="160"/>
      <c r="KJT87" s="161"/>
      <c r="KJU87" s="160"/>
      <c r="KJV87" s="160"/>
      <c r="KJW87" s="160"/>
      <c r="KJX87" s="160"/>
      <c r="KJY87" s="162"/>
      <c r="KJZ87" s="163"/>
      <c r="KKA87" s="164"/>
      <c r="KKB87" s="160"/>
      <c r="KKC87" s="160"/>
      <c r="KKD87" s="160"/>
      <c r="KKE87" s="160"/>
      <c r="KKF87" s="161"/>
      <c r="KKG87" s="160"/>
      <c r="KKH87" s="160"/>
      <c r="KKI87" s="160"/>
      <c r="KKJ87" s="160"/>
      <c r="KKK87" s="162"/>
      <c r="KKL87" s="163"/>
      <c r="KKM87" s="164"/>
      <c r="KKN87" s="160"/>
      <c r="KKO87" s="160"/>
      <c r="KKP87" s="160"/>
      <c r="KKQ87" s="160"/>
      <c r="KKR87" s="161"/>
      <c r="KKS87" s="160"/>
      <c r="KKT87" s="160"/>
      <c r="KKU87" s="160"/>
      <c r="KKV87" s="160"/>
      <c r="KKW87" s="162"/>
      <c r="KKX87" s="163"/>
      <c r="KKY87" s="164"/>
      <c r="KKZ87" s="160"/>
      <c r="KLA87" s="160"/>
      <c r="KLB87" s="160"/>
      <c r="KLC87" s="160"/>
      <c r="KLD87" s="161"/>
      <c r="KLE87" s="160"/>
      <c r="KLF87" s="160"/>
      <c r="KLG87" s="160"/>
      <c r="KLH87" s="160"/>
      <c r="KLI87" s="162"/>
      <c r="KLJ87" s="163"/>
      <c r="KLK87" s="164"/>
      <c r="KLL87" s="160"/>
      <c r="KLM87" s="160"/>
      <c r="KLN87" s="160"/>
      <c r="KLO87" s="160"/>
      <c r="KLP87" s="161"/>
      <c r="KLQ87" s="160"/>
      <c r="KLR87" s="160"/>
      <c r="KLS87" s="160"/>
      <c r="KLT87" s="160"/>
      <c r="KLU87" s="162"/>
      <c r="KLV87" s="163"/>
      <c r="KLW87" s="164"/>
      <c r="KLX87" s="160"/>
      <c r="KLY87" s="160"/>
      <c r="KLZ87" s="160"/>
      <c r="KMA87" s="160"/>
      <c r="KMB87" s="161"/>
      <c r="KMC87" s="160"/>
      <c r="KMD87" s="160"/>
      <c r="KME87" s="160"/>
      <c r="KMF87" s="160"/>
      <c r="KMG87" s="162"/>
      <c r="KMH87" s="163"/>
      <c r="KMI87" s="164"/>
      <c r="KMJ87" s="160"/>
      <c r="KMK87" s="160"/>
      <c r="KML87" s="160"/>
      <c r="KMM87" s="160"/>
      <c r="KMN87" s="161"/>
      <c r="KMO87" s="160"/>
      <c r="KMP87" s="160"/>
      <c r="KMQ87" s="160"/>
      <c r="KMR87" s="160"/>
      <c r="KMS87" s="162"/>
      <c r="KMT87" s="163"/>
      <c r="KMU87" s="164"/>
      <c r="KMV87" s="160"/>
      <c r="KMW87" s="160"/>
      <c r="KMX87" s="160"/>
      <c r="KMY87" s="160"/>
      <c r="KMZ87" s="161"/>
      <c r="KNA87" s="160"/>
      <c r="KNB87" s="160"/>
      <c r="KNC87" s="160"/>
      <c r="KND87" s="160"/>
      <c r="KNE87" s="162"/>
      <c r="KNF87" s="163"/>
      <c r="KNG87" s="164"/>
      <c r="KNH87" s="160"/>
      <c r="KNI87" s="160"/>
      <c r="KNJ87" s="160"/>
      <c r="KNK87" s="160"/>
      <c r="KNL87" s="161"/>
      <c r="KNM87" s="160"/>
      <c r="KNN87" s="160"/>
      <c r="KNO87" s="160"/>
      <c r="KNP87" s="160"/>
      <c r="KNQ87" s="162"/>
      <c r="KNR87" s="163"/>
      <c r="KNS87" s="164"/>
      <c r="KNT87" s="160"/>
      <c r="KNU87" s="160"/>
      <c r="KNV87" s="160"/>
      <c r="KNW87" s="160"/>
      <c r="KNX87" s="161"/>
      <c r="KNY87" s="160"/>
      <c r="KNZ87" s="160"/>
      <c r="KOA87" s="160"/>
      <c r="KOB87" s="160"/>
      <c r="KOC87" s="162"/>
      <c r="KOD87" s="163"/>
      <c r="KOE87" s="164"/>
      <c r="KOF87" s="160"/>
      <c r="KOG87" s="160"/>
      <c r="KOH87" s="160"/>
      <c r="KOI87" s="160"/>
      <c r="KOJ87" s="161"/>
      <c r="KOK87" s="160"/>
      <c r="KOL87" s="160"/>
      <c r="KOM87" s="160"/>
      <c r="KON87" s="160"/>
      <c r="KOO87" s="162"/>
      <c r="KOP87" s="163"/>
      <c r="KOQ87" s="164"/>
      <c r="KOR87" s="160"/>
      <c r="KOS87" s="160"/>
      <c r="KOT87" s="160"/>
      <c r="KOU87" s="160"/>
      <c r="KOV87" s="161"/>
      <c r="KOW87" s="160"/>
      <c r="KOX87" s="160"/>
      <c r="KOY87" s="160"/>
      <c r="KOZ87" s="160"/>
      <c r="KPA87" s="162"/>
      <c r="KPB87" s="163"/>
      <c r="KPC87" s="164"/>
      <c r="KPD87" s="160"/>
      <c r="KPE87" s="160"/>
      <c r="KPF87" s="160"/>
      <c r="KPG87" s="160"/>
      <c r="KPH87" s="161"/>
      <c r="KPI87" s="160"/>
      <c r="KPJ87" s="160"/>
      <c r="KPK87" s="160"/>
      <c r="KPL87" s="160"/>
      <c r="KPM87" s="162"/>
      <c r="KPN87" s="163"/>
      <c r="KPO87" s="164"/>
      <c r="KPP87" s="160"/>
      <c r="KPQ87" s="160"/>
      <c r="KPR87" s="160"/>
      <c r="KPS87" s="160"/>
      <c r="KPT87" s="161"/>
      <c r="KPU87" s="160"/>
      <c r="KPV87" s="160"/>
      <c r="KPW87" s="160"/>
      <c r="KPX87" s="160"/>
      <c r="KPY87" s="162"/>
      <c r="KPZ87" s="163"/>
      <c r="KQA87" s="164"/>
      <c r="KQB87" s="160"/>
      <c r="KQC87" s="160"/>
      <c r="KQD87" s="160"/>
      <c r="KQE87" s="160"/>
      <c r="KQF87" s="161"/>
      <c r="KQG87" s="160"/>
      <c r="KQH87" s="160"/>
      <c r="KQI87" s="160"/>
      <c r="KQJ87" s="160"/>
      <c r="KQK87" s="162"/>
      <c r="KQL87" s="163"/>
      <c r="KQM87" s="164"/>
      <c r="KQN87" s="160"/>
      <c r="KQO87" s="160"/>
      <c r="KQP87" s="160"/>
      <c r="KQQ87" s="160"/>
      <c r="KQR87" s="161"/>
      <c r="KQS87" s="160"/>
      <c r="KQT87" s="160"/>
      <c r="KQU87" s="160"/>
      <c r="KQV87" s="160"/>
      <c r="KQW87" s="162"/>
      <c r="KQX87" s="163"/>
      <c r="KQY87" s="164"/>
      <c r="KQZ87" s="160"/>
      <c r="KRA87" s="160"/>
      <c r="KRB87" s="160"/>
      <c r="KRC87" s="160"/>
      <c r="KRD87" s="161"/>
      <c r="KRE87" s="160"/>
      <c r="KRF87" s="160"/>
      <c r="KRG87" s="160"/>
      <c r="KRH87" s="160"/>
      <c r="KRI87" s="162"/>
      <c r="KRJ87" s="163"/>
      <c r="KRK87" s="164"/>
      <c r="KRL87" s="160"/>
      <c r="KRM87" s="160"/>
      <c r="KRN87" s="160"/>
      <c r="KRO87" s="160"/>
      <c r="KRP87" s="161"/>
      <c r="KRQ87" s="160"/>
      <c r="KRR87" s="160"/>
      <c r="KRS87" s="160"/>
      <c r="KRT87" s="160"/>
      <c r="KRU87" s="162"/>
      <c r="KRV87" s="163"/>
      <c r="KRW87" s="164"/>
      <c r="KRX87" s="160"/>
      <c r="KRY87" s="160"/>
      <c r="KRZ87" s="160"/>
      <c r="KSA87" s="160"/>
      <c r="KSB87" s="161"/>
      <c r="KSC87" s="160"/>
      <c r="KSD87" s="160"/>
      <c r="KSE87" s="160"/>
      <c r="KSF87" s="160"/>
      <c r="KSG87" s="162"/>
      <c r="KSH87" s="163"/>
      <c r="KSI87" s="164"/>
      <c r="KSJ87" s="160"/>
      <c r="KSK87" s="160"/>
      <c r="KSL87" s="160"/>
      <c r="KSM87" s="160"/>
      <c r="KSN87" s="161"/>
      <c r="KSO87" s="160"/>
      <c r="KSP87" s="160"/>
      <c r="KSQ87" s="160"/>
      <c r="KSR87" s="160"/>
      <c r="KSS87" s="162"/>
      <c r="KST87" s="163"/>
      <c r="KSU87" s="164"/>
      <c r="KSV87" s="160"/>
      <c r="KSW87" s="160"/>
      <c r="KSX87" s="160"/>
      <c r="KSY87" s="160"/>
      <c r="KSZ87" s="161"/>
      <c r="KTA87" s="160"/>
      <c r="KTB87" s="160"/>
      <c r="KTC87" s="160"/>
      <c r="KTD87" s="160"/>
      <c r="KTE87" s="162"/>
      <c r="KTF87" s="163"/>
      <c r="KTG87" s="164"/>
      <c r="KTH87" s="160"/>
      <c r="KTI87" s="160"/>
      <c r="KTJ87" s="160"/>
      <c r="KTK87" s="160"/>
      <c r="KTL87" s="161"/>
      <c r="KTM87" s="160"/>
      <c r="KTN87" s="160"/>
      <c r="KTO87" s="160"/>
      <c r="KTP87" s="160"/>
      <c r="KTQ87" s="162"/>
      <c r="KTR87" s="163"/>
      <c r="KTS87" s="164"/>
      <c r="KTT87" s="160"/>
      <c r="KTU87" s="160"/>
      <c r="KTV87" s="160"/>
      <c r="KTW87" s="160"/>
      <c r="KTX87" s="161"/>
      <c r="KTY87" s="160"/>
      <c r="KTZ87" s="160"/>
      <c r="KUA87" s="160"/>
      <c r="KUB87" s="160"/>
      <c r="KUC87" s="162"/>
      <c r="KUD87" s="163"/>
      <c r="KUE87" s="164"/>
      <c r="KUF87" s="160"/>
      <c r="KUG87" s="160"/>
      <c r="KUH87" s="160"/>
      <c r="KUI87" s="160"/>
      <c r="KUJ87" s="161"/>
      <c r="KUK87" s="160"/>
      <c r="KUL87" s="160"/>
      <c r="KUM87" s="160"/>
      <c r="KUN87" s="160"/>
      <c r="KUO87" s="162"/>
      <c r="KUP87" s="163"/>
      <c r="KUQ87" s="164"/>
      <c r="KUR87" s="160"/>
      <c r="KUS87" s="160"/>
      <c r="KUT87" s="160"/>
      <c r="KUU87" s="160"/>
      <c r="KUV87" s="161"/>
      <c r="KUW87" s="160"/>
      <c r="KUX87" s="160"/>
      <c r="KUY87" s="160"/>
      <c r="KUZ87" s="160"/>
      <c r="KVA87" s="162"/>
      <c r="KVB87" s="163"/>
      <c r="KVC87" s="164"/>
      <c r="KVD87" s="160"/>
      <c r="KVE87" s="160"/>
      <c r="KVF87" s="160"/>
      <c r="KVG87" s="160"/>
      <c r="KVH87" s="161"/>
      <c r="KVI87" s="160"/>
      <c r="KVJ87" s="160"/>
      <c r="KVK87" s="160"/>
      <c r="KVL87" s="160"/>
      <c r="KVM87" s="162"/>
      <c r="KVN87" s="163"/>
      <c r="KVO87" s="164"/>
      <c r="KVP87" s="160"/>
      <c r="KVQ87" s="160"/>
      <c r="KVR87" s="160"/>
      <c r="KVS87" s="160"/>
      <c r="KVT87" s="161"/>
      <c r="KVU87" s="160"/>
      <c r="KVV87" s="160"/>
      <c r="KVW87" s="160"/>
      <c r="KVX87" s="160"/>
      <c r="KVY87" s="162"/>
      <c r="KVZ87" s="163"/>
      <c r="KWA87" s="164"/>
      <c r="KWB87" s="160"/>
      <c r="KWC87" s="160"/>
      <c r="KWD87" s="160"/>
      <c r="KWE87" s="160"/>
      <c r="KWF87" s="161"/>
      <c r="KWG87" s="160"/>
      <c r="KWH87" s="160"/>
      <c r="KWI87" s="160"/>
      <c r="KWJ87" s="160"/>
      <c r="KWK87" s="162"/>
      <c r="KWL87" s="163"/>
      <c r="KWM87" s="164"/>
      <c r="KWN87" s="160"/>
      <c r="KWO87" s="160"/>
      <c r="KWP87" s="160"/>
      <c r="KWQ87" s="160"/>
      <c r="KWR87" s="161"/>
      <c r="KWS87" s="160"/>
      <c r="KWT87" s="160"/>
      <c r="KWU87" s="160"/>
      <c r="KWV87" s="160"/>
      <c r="KWW87" s="162"/>
      <c r="KWX87" s="163"/>
      <c r="KWY87" s="164"/>
      <c r="KWZ87" s="160"/>
      <c r="KXA87" s="160"/>
      <c r="KXB87" s="160"/>
      <c r="KXC87" s="160"/>
      <c r="KXD87" s="161"/>
      <c r="KXE87" s="160"/>
      <c r="KXF87" s="160"/>
      <c r="KXG87" s="160"/>
      <c r="KXH87" s="160"/>
      <c r="KXI87" s="162"/>
      <c r="KXJ87" s="163"/>
      <c r="KXK87" s="164"/>
      <c r="KXL87" s="160"/>
      <c r="KXM87" s="160"/>
      <c r="KXN87" s="160"/>
      <c r="KXO87" s="160"/>
      <c r="KXP87" s="161"/>
      <c r="KXQ87" s="160"/>
      <c r="KXR87" s="160"/>
      <c r="KXS87" s="160"/>
      <c r="KXT87" s="160"/>
      <c r="KXU87" s="162"/>
      <c r="KXV87" s="163"/>
      <c r="KXW87" s="164"/>
      <c r="KXX87" s="160"/>
      <c r="KXY87" s="160"/>
      <c r="KXZ87" s="160"/>
      <c r="KYA87" s="160"/>
      <c r="KYB87" s="161"/>
      <c r="KYC87" s="160"/>
      <c r="KYD87" s="160"/>
      <c r="KYE87" s="160"/>
      <c r="KYF87" s="160"/>
      <c r="KYG87" s="162"/>
      <c r="KYH87" s="163"/>
      <c r="KYI87" s="164"/>
      <c r="KYJ87" s="160"/>
      <c r="KYK87" s="160"/>
      <c r="KYL87" s="160"/>
      <c r="KYM87" s="160"/>
      <c r="KYN87" s="161"/>
      <c r="KYO87" s="160"/>
      <c r="KYP87" s="160"/>
      <c r="KYQ87" s="160"/>
      <c r="KYR87" s="160"/>
      <c r="KYS87" s="162"/>
      <c r="KYT87" s="163"/>
      <c r="KYU87" s="164"/>
      <c r="KYV87" s="160"/>
      <c r="KYW87" s="160"/>
      <c r="KYX87" s="160"/>
      <c r="KYY87" s="160"/>
      <c r="KYZ87" s="161"/>
      <c r="KZA87" s="160"/>
      <c r="KZB87" s="160"/>
      <c r="KZC87" s="160"/>
      <c r="KZD87" s="160"/>
      <c r="KZE87" s="162"/>
      <c r="KZF87" s="163"/>
      <c r="KZG87" s="164"/>
      <c r="KZH87" s="160"/>
      <c r="KZI87" s="160"/>
      <c r="KZJ87" s="160"/>
      <c r="KZK87" s="160"/>
      <c r="KZL87" s="161"/>
      <c r="KZM87" s="160"/>
      <c r="KZN87" s="160"/>
      <c r="KZO87" s="160"/>
      <c r="KZP87" s="160"/>
      <c r="KZQ87" s="162"/>
      <c r="KZR87" s="163"/>
      <c r="KZS87" s="164"/>
      <c r="KZT87" s="160"/>
      <c r="KZU87" s="160"/>
      <c r="KZV87" s="160"/>
      <c r="KZW87" s="160"/>
      <c r="KZX87" s="161"/>
      <c r="KZY87" s="160"/>
      <c r="KZZ87" s="160"/>
      <c r="LAA87" s="160"/>
      <c r="LAB87" s="160"/>
      <c r="LAC87" s="162"/>
      <c r="LAD87" s="163"/>
      <c r="LAE87" s="164"/>
      <c r="LAF87" s="160"/>
      <c r="LAG87" s="160"/>
      <c r="LAH87" s="160"/>
      <c r="LAI87" s="160"/>
      <c r="LAJ87" s="161"/>
      <c r="LAK87" s="160"/>
      <c r="LAL87" s="160"/>
      <c r="LAM87" s="160"/>
      <c r="LAN87" s="160"/>
      <c r="LAO87" s="162"/>
      <c r="LAP87" s="163"/>
      <c r="LAQ87" s="164"/>
      <c r="LAR87" s="160"/>
      <c r="LAS87" s="160"/>
      <c r="LAT87" s="160"/>
      <c r="LAU87" s="160"/>
      <c r="LAV87" s="161"/>
      <c r="LAW87" s="160"/>
      <c r="LAX87" s="160"/>
      <c r="LAY87" s="160"/>
      <c r="LAZ87" s="160"/>
      <c r="LBA87" s="162"/>
      <c r="LBB87" s="163"/>
      <c r="LBC87" s="164"/>
      <c r="LBD87" s="160"/>
      <c r="LBE87" s="160"/>
      <c r="LBF87" s="160"/>
      <c r="LBG87" s="160"/>
      <c r="LBH87" s="161"/>
      <c r="LBI87" s="160"/>
      <c r="LBJ87" s="160"/>
      <c r="LBK87" s="160"/>
      <c r="LBL87" s="160"/>
      <c r="LBM87" s="162"/>
      <c r="LBN87" s="163"/>
      <c r="LBO87" s="164"/>
      <c r="LBP87" s="160"/>
      <c r="LBQ87" s="160"/>
      <c r="LBR87" s="160"/>
      <c r="LBS87" s="160"/>
      <c r="LBT87" s="161"/>
      <c r="LBU87" s="160"/>
      <c r="LBV87" s="160"/>
      <c r="LBW87" s="160"/>
      <c r="LBX87" s="160"/>
      <c r="LBY87" s="162"/>
      <c r="LBZ87" s="163"/>
      <c r="LCA87" s="164"/>
      <c r="LCB87" s="160"/>
      <c r="LCC87" s="160"/>
      <c r="LCD87" s="160"/>
      <c r="LCE87" s="160"/>
      <c r="LCF87" s="161"/>
      <c r="LCG87" s="160"/>
      <c r="LCH87" s="160"/>
      <c r="LCI87" s="160"/>
      <c r="LCJ87" s="160"/>
      <c r="LCK87" s="162"/>
      <c r="LCL87" s="163"/>
      <c r="LCM87" s="164"/>
      <c r="LCN87" s="160"/>
      <c r="LCO87" s="160"/>
      <c r="LCP87" s="160"/>
      <c r="LCQ87" s="160"/>
      <c r="LCR87" s="161"/>
      <c r="LCS87" s="160"/>
      <c r="LCT87" s="160"/>
      <c r="LCU87" s="160"/>
      <c r="LCV87" s="160"/>
      <c r="LCW87" s="162"/>
      <c r="LCX87" s="163"/>
      <c r="LCY87" s="164"/>
      <c r="LCZ87" s="160"/>
      <c r="LDA87" s="160"/>
      <c r="LDB87" s="160"/>
      <c r="LDC87" s="160"/>
      <c r="LDD87" s="161"/>
      <c r="LDE87" s="160"/>
      <c r="LDF87" s="160"/>
      <c r="LDG87" s="160"/>
      <c r="LDH87" s="160"/>
      <c r="LDI87" s="162"/>
      <c r="LDJ87" s="163"/>
      <c r="LDK87" s="164"/>
      <c r="LDL87" s="160"/>
      <c r="LDM87" s="160"/>
      <c r="LDN87" s="160"/>
      <c r="LDO87" s="160"/>
      <c r="LDP87" s="161"/>
      <c r="LDQ87" s="160"/>
      <c r="LDR87" s="160"/>
      <c r="LDS87" s="160"/>
      <c r="LDT87" s="160"/>
      <c r="LDU87" s="162"/>
      <c r="LDV87" s="163"/>
      <c r="LDW87" s="164"/>
      <c r="LDX87" s="160"/>
      <c r="LDY87" s="160"/>
      <c r="LDZ87" s="160"/>
      <c r="LEA87" s="160"/>
      <c r="LEB87" s="161"/>
      <c r="LEC87" s="160"/>
      <c r="LED87" s="160"/>
      <c r="LEE87" s="160"/>
      <c r="LEF87" s="160"/>
      <c r="LEG87" s="162"/>
      <c r="LEH87" s="163"/>
      <c r="LEI87" s="164"/>
      <c r="LEJ87" s="160"/>
      <c r="LEK87" s="160"/>
      <c r="LEL87" s="160"/>
      <c r="LEM87" s="160"/>
      <c r="LEN87" s="161"/>
      <c r="LEO87" s="160"/>
      <c r="LEP87" s="160"/>
      <c r="LEQ87" s="160"/>
      <c r="LER87" s="160"/>
      <c r="LES87" s="162"/>
      <c r="LET87" s="163"/>
      <c r="LEU87" s="164"/>
      <c r="LEV87" s="160"/>
      <c r="LEW87" s="160"/>
      <c r="LEX87" s="160"/>
      <c r="LEY87" s="160"/>
      <c r="LEZ87" s="161"/>
      <c r="LFA87" s="160"/>
      <c r="LFB87" s="160"/>
      <c r="LFC87" s="160"/>
      <c r="LFD87" s="160"/>
      <c r="LFE87" s="162"/>
      <c r="LFF87" s="163"/>
      <c r="LFG87" s="164"/>
      <c r="LFH87" s="160"/>
      <c r="LFI87" s="160"/>
      <c r="LFJ87" s="160"/>
      <c r="LFK87" s="160"/>
      <c r="LFL87" s="161"/>
      <c r="LFM87" s="160"/>
      <c r="LFN87" s="160"/>
      <c r="LFO87" s="160"/>
      <c r="LFP87" s="160"/>
      <c r="LFQ87" s="162"/>
      <c r="LFR87" s="163"/>
      <c r="LFS87" s="164"/>
      <c r="LFT87" s="160"/>
      <c r="LFU87" s="160"/>
      <c r="LFV87" s="160"/>
      <c r="LFW87" s="160"/>
      <c r="LFX87" s="161"/>
      <c r="LFY87" s="160"/>
      <c r="LFZ87" s="160"/>
      <c r="LGA87" s="160"/>
      <c r="LGB87" s="160"/>
      <c r="LGC87" s="162"/>
      <c r="LGD87" s="163"/>
      <c r="LGE87" s="164"/>
      <c r="LGF87" s="160"/>
      <c r="LGG87" s="160"/>
      <c r="LGH87" s="160"/>
      <c r="LGI87" s="160"/>
      <c r="LGJ87" s="161"/>
      <c r="LGK87" s="160"/>
      <c r="LGL87" s="160"/>
      <c r="LGM87" s="160"/>
      <c r="LGN87" s="160"/>
      <c r="LGO87" s="162"/>
      <c r="LGP87" s="163"/>
      <c r="LGQ87" s="164"/>
      <c r="LGR87" s="160"/>
      <c r="LGS87" s="160"/>
      <c r="LGT87" s="160"/>
      <c r="LGU87" s="160"/>
      <c r="LGV87" s="161"/>
      <c r="LGW87" s="160"/>
      <c r="LGX87" s="160"/>
      <c r="LGY87" s="160"/>
      <c r="LGZ87" s="160"/>
      <c r="LHA87" s="162"/>
      <c r="LHB87" s="163"/>
      <c r="LHC87" s="164"/>
      <c r="LHD87" s="160"/>
      <c r="LHE87" s="160"/>
      <c r="LHF87" s="160"/>
      <c r="LHG87" s="160"/>
      <c r="LHH87" s="161"/>
      <c r="LHI87" s="160"/>
      <c r="LHJ87" s="160"/>
      <c r="LHK87" s="160"/>
      <c r="LHL87" s="160"/>
      <c r="LHM87" s="162"/>
      <c r="LHN87" s="163"/>
      <c r="LHO87" s="164"/>
      <c r="LHP87" s="160"/>
      <c r="LHQ87" s="160"/>
      <c r="LHR87" s="160"/>
      <c r="LHS87" s="160"/>
      <c r="LHT87" s="161"/>
      <c r="LHU87" s="160"/>
      <c r="LHV87" s="160"/>
      <c r="LHW87" s="160"/>
      <c r="LHX87" s="160"/>
      <c r="LHY87" s="162"/>
      <c r="LHZ87" s="163"/>
      <c r="LIA87" s="164"/>
      <c r="LIB87" s="160"/>
      <c r="LIC87" s="160"/>
      <c r="LID87" s="160"/>
      <c r="LIE87" s="160"/>
      <c r="LIF87" s="161"/>
      <c r="LIG87" s="160"/>
      <c r="LIH87" s="160"/>
      <c r="LII87" s="160"/>
      <c r="LIJ87" s="160"/>
      <c r="LIK87" s="162"/>
      <c r="LIL87" s="163"/>
      <c r="LIM87" s="164"/>
      <c r="LIN87" s="160"/>
      <c r="LIO87" s="160"/>
      <c r="LIP87" s="160"/>
      <c r="LIQ87" s="160"/>
      <c r="LIR87" s="161"/>
      <c r="LIS87" s="160"/>
      <c r="LIT87" s="160"/>
      <c r="LIU87" s="160"/>
      <c r="LIV87" s="160"/>
      <c r="LIW87" s="162"/>
      <c r="LIX87" s="163"/>
      <c r="LIY87" s="164"/>
      <c r="LIZ87" s="160"/>
      <c r="LJA87" s="160"/>
      <c r="LJB87" s="160"/>
      <c r="LJC87" s="160"/>
      <c r="LJD87" s="161"/>
      <c r="LJE87" s="160"/>
      <c r="LJF87" s="160"/>
      <c r="LJG87" s="160"/>
      <c r="LJH87" s="160"/>
      <c r="LJI87" s="162"/>
      <c r="LJJ87" s="163"/>
      <c r="LJK87" s="164"/>
      <c r="LJL87" s="160"/>
      <c r="LJM87" s="160"/>
      <c r="LJN87" s="160"/>
      <c r="LJO87" s="160"/>
      <c r="LJP87" s="161"/>
      <c r="LJQ87" s="160"/>
      <c r="LJR87" s="160"/>
      <c r="LJS87" s="160"/>
      <c r="LJT87" s="160"/>
      <c r="LJU87" s="162"/>
      <c r="LJV87" s="163"/>
      <c r="LJW87" s="164"/>
      <c r="LJX87" s="160"/>
      <c r="LJY87" s="160"/>
      <c r="LJZ87" s="160"/>
      <c r="LKA87" s="160"/>
      <c r="LKB87" s="161"/>
      <c r="LKC87" s="160"/>
      <c r="LKD87" s="160"/>
      <c r="LKE87" s="160"/>
      <c r="LKF87" s="160"/>
      <c r="LKG87" s="162"/>
      <c r="LKH87" s="163"/>
      <c r="LKI87" s="164"/>
      <c r="LKJ87" s="160"/>
      <c r="LKK87" s="160"/>
      <c r="LKL87" s="160"/>
      <c r="LKM87" s="160"/>
      <c r="LKN87" s="161"/>
      <c r="LKO87" s="160"/>
      <c r="LKP87" s="160"/>
      <c r="LKQ87" s="160"/>
      <c r="LKR87" s="160"/>
      <c r="LKS87" s="162"/>
      <c r="LKT87" s="163"/>
      <c r="LKU87" s="164"/>
      <c r="LKV87" s="160"/>
      <c r="LKW87" s="160"/>
      <c r="LKX87" s="160"/>
      <c r="LKY87" s="160"/>
      <c r="LKZ87" s="161"/>
      <c r="LLA87" s="160"/>
      <c r="LLB87" s="160"/>
      <c r="LLC87" s="160"/>
      <c r="LLD87" s="160"/>
      <c r="LLE87" s="162"/>
      <c r="LLF87" s="163"/>
      <c r="LLG87" s="164"/>
      <c r="LLH87" s="160"/>
      <c r="LLI87" s="160"/>
      <c r="LLJ87" s="160"/>
      <c r="LLK87" s="160"/>
      <c r="LLL87" s="161"/>
      <c r="LLM87" s="160"/>
      <c r="LLN87" s="160"/>
      <c r="LLO87" s="160"/>
      <c r="LLP87" s="160"/>
      <c r="LLQ87" s="162"/>
      <c r="LLR87" s="163"/>
      <c r="LLS87" s="164"/>
      <c r="LLT87" s="160"/>
      <c r="LLU87" s="160"/>
      <c r="LLV87" s="160"/>
      <c r="LLW87" s="160"/>
      <c r="LLX87" s="161"/>
      <c r="LLY87" s="160"/>
      <c r="LLZ87" s="160"/>
      <c r="LMA87" s="160"/>
      <c r="LMB87" s="160"/>
      <c r="LMC87" s="162"/>
      <c r="LMD87" s="163"/>
      <c r="LME87" s="164"/>
      <c r="LMF87" s="160"/>
      <c r="LMG87" s="160"/>
      <c r="LMH87" s="160"/>
      <c r="LMI87" s="160"/>
      <c r="LMJ87" s="161"/>
      <c r="LMK87" s="160"/>
      <c r="LML87" s="160"/>
      <c r="LMM87" s="160"/>
      <c r="LMN87" s="160"/>
      <c r="LMO87" s="162"/>
      <c r="LMP87" s="163"/>
      <c r="LMQ87" s="164"/>
      <c r="LMR87" s="160"/>
      <c r="LMS87" s="160"/>
      <c r="LMT87" s="160"/>
      <c r="LMU87" s="160"/>
      <c r="LMV87" s="161"/>
      <c r="LMW87" s="160"/>
      <c r="LMX87" s="160"/>
      <c r="LMY87" s="160"/>
      <c r="LMZ87" s="160"/>
      <c r="LNA87" s="162"/>
      <c r="LNB87" s="163"/>
      <c r="LNC87" s="164"/>
      <c r="LND87" s="160"/>
      <c r="LNE87" s="160"/>
      <c r="LNF87" s="160"/>
      <c r="LNG87" s="160"/>
      <c r="LNH87" s="161"/>
      <c r="LNI87" s="160"/>
      <c r="LNJ87" s="160"/>
      <c r="LNK87" s="160"/>
      <c r="LNL87" s="160"/>
      <c r="LNM87" s="162"/>
      <c r="LNN87" s="163"/>
      <c r="LNO87" s="164"/>
      <c r="LNP87" s="160"/>
      <c r="LNQ87" s="160"/>
      <c r="LNR87" s="160"/>
      <c r="LNS87" s="160"/>
      <c r="LNT87" s="161"/>
      <c r="LNU87" s="160"/>
      <c r="LNV87" s="160"/>
      <c r="LNW87" s="160"/>
      <c r="LNX87" s="160"/>
      <c r="LNY87" s="162"/>
      <c r="LNZ87" s="163"/>
      <c r="LOA87" s="164"/>
      <c r="LOB87" s="160"/>
      <c r="LOC87" s="160"/>
      <c r="LOD87" s="160"/>
      <c r="LOE87" s="160"/>
      <c r="LOF87" s="161"/>
      <c r="LOG87" s="160"/>
      <c r="LOH87" s="160"/>
      <c r="LOI87" s="160"/>
      <c r="LOJ87" s="160"/>
      <c r="LOK87" s="162"/>
      <c r="LOL87" s="163"/>
      <c r="LOM87" s="164"/>
      <c r="LON87" s="160"/>
      <c r="LOO87" s="160"/>
      <c r="LOP87" s="160"/>
      <c r="LOQ87" s="160"/>
      <c r="LOR87" s="161"/>
      <c r="LOS87" s="160"/>
      <c r="LOT87" s="160"/>
      <c r="LOU87" s="160"/>
      <c r="LOV87" s="160"/>
      <c r="LOW87" s="162"/>
      <c r="LOX87" s="163"/>
      <c r="LOY87" s="164"/>
      <c r="LOZ87" s="160"/>
      <c r="LPA87" s="160"/>
      <c r="LPB87" s="160"/>
      <c r="LPC87" s="160"/>
      <c r="LPD87" s="161"/>
      <c r="LPE87" s="160"/>
      <c r="LPF87" s="160"/>
      <c r="LPG87" s="160"/>
      <c r="LPH87" s="160"/>
      <c r="LPI87" s="162"/>
      <c r="LPJ87" s="163"/>
      <c r="LPK87" s="164"/>
      <c r="LPL87" s="160"/>
      <c r="LPM87" s="160"/>
      <c r="LPN87" s="160"/>
      <c r="LPO87" s="160"/>
      <c r="LPP87" s="161"/>
      <c r="LPQ87" s="160"/>
      <c r="LPR87" s="160"/>
      <c r="LPS87" s="160"/>
      <c r="LPT87" s="160"/>
      <c r="LPU87" s="162"/>
      <c r="LPV87" s="163"/>
      <c r="LPW87" s="164"/>
      <c r="LPX87" s="160"/>
      <c r="LPY87" s="160"/>
      <c r="LPZ87" s="160"/>
      <c r="LQA87" s="160"/>
      <c r="LQB87" s="161"/>
      <c r="LQC87" s="160"/>
      <c r="LQD87" s="160"/>
      <c r="LQE87" s="160"/>
      <c r="LQF87" s="160"/>
      <c r="LQG87" s="162"/>
      <c r="LQH87" s="163"/>
      <c r="LQI87" s="164"/>
      <c r="LQJ87" s="160"/>
      <c r="LQK87" s="160"/>
      <c r="LQL87" s="160"/>
      <c r="LQM87" s="160"/>
      <c r="LQN87" s="161"/>
      <c r="LQO87" s="160"/>
      <c r="LQP87" s="160"/>
      <c r="LQQ87" s="160"/>
      <c r="LQR87" s="160"/>
      <c r="LQS87" s="162"/>
      <c r="LQT87" s="163"/>
      <c r="LQU87" s="164"/>
      <c r="LQV87" s="160"/>
      <c r="LQW87" s="160"/>
      <c r="LQX87" s="160"/>
      <c r="LQY87" s="160"/>
      <c r="LQZ87" s="161"/>
      <c r="LRA87" s="160"/>
      <c r="LRB87" s="160"/>
      <c r="LRC87" s="160"/>
      <c r="LRD87" s="160"/>
      <c r="LRE87" s="162"/>
      <c r="LRF87" s="163"/>
      <c r="LRG87" s="164"/>
      <c r="LRH87" s="160"/>
      <c r="LRI87" s="160"/>
      <c r="LRJ87" s="160"/>
      <c r="LRK87" s="160"/>
      <c r="LRL87" s="161"/>
      <c r="LRM87" s="160"/>
      <c r="LRN87" s="160"/>
      <c r="LRO87" s="160"/>
      <c r="LRP87" s="160"/>
      <c r="LRQ87" s="162"/>
      <c r="LRR87" s="163"/>
      <c r="LRS87" s="164"/>
      <c r="LRT87" s="160"/>
      <c r="LRU87" s="160"/>
      <c r="LRV87" s="160"/>
      <c r="LRW87" s="160"/>
      <c r="LRX87" s="161"/>
      <c r="LRY87" s="160"/>
      <c r="LRZ87" s="160"/>
      <c r="LSA87" s="160"/>
      <c r="LSB87" s="160"/>
      <c r="LSC87" s="162"/>
      <c r="LSD87" s="163"/>
      <c r="LSE87" s="164"/>
      <c r="LSF87" s="160"/>
      <c r="LSG87" s="160"/>
      <c r="LSH87" s="160"/>
      <c r="LSI87" s="160"/>
      <c r="LSJ87" s="161"/>
      <c r="LSK87" s="160"/>
      <c r="LSL87" s="160"/>
      <c r="LSM87" s="160"/>
      <c r="LSN87" s="160"/>
      <c r="LSO87" s="162"/>
      <c r="LSP87" s="163"/>
      <c r="LSQ87" s="164"/>
      <c r="LSR87" s="160"/>
      <c r="LSS87" s="160"/>
      <c r="LST87" s="160"/>
      <c r="LSU87" s="160"/>
      <c r="LSV87" s="161"/>
      <c r="LSW87" s="160"/>
      <c r="LSX87" s="160"/>
      <c r="LSY87" s="160"/>
      <c r="LSZ87" s="160"/>
      <c r="LTA87" s="162"/>
      <c r="LTB87" s="163"/>
      <c r="LTC87" s="164"/>
      <c r="LTD87" s="160"/>
      <c r="LTE87" s="160"/>
      <c r="LTF87" s="160"/>
      <c r="LTG87" s="160"/>
      <c r="LTH87" s="161"/>
      <c r="LTI87" s="160"/>
      <c r="LTJ87" s="160"/>
      <c r="LTK87" s="160"/>
      <c r="LTL87" s="160"/>
      <c r="LTM87" s="162"/>
      <c r="LTN87" s="163"/>
      <c r="LTO87" s="164"/>
      <c r="LTP87" s="160"/>
      <c r="LTQ87" s="160"/>
      <c r="LTR87" s="160"/>
      <c r="LTS87" s="160"/>
      <c r="LTT87" s="161"/>
      <c r="LTU87" s="160"/>
      <c r="LTV87" s="160"/>
      <c r="LTW87" s="160"/>
      <c r="LTX87" s="160"/>
      <c r="LTY87" s="162"/>
      <c r="LTZ87" s="163"/>
      <c r="LUA87" s="164"/>
      <c r="LUB87" s="160"/>
      <c r="LUC87" s="160"/>
      <c r="LUD87" s="160"/>
      <c r="LUE87" s="160"/>
      <c r="LUF87" s="161"/>
      <c r="LUG87" s="160"/>
      <c r="LUH87" s="160"/>
      <c r="LUI87" s="160"/>
      <c r="LUJ87" s="160"/>
      <c r="LUK87" s="162"/>
      <c r="LUL87" s="163"/>
      <c r="LUM87" s="164"/>
      <c r="LUN87" s="160"/>
      <c r="LUO87" s="160"/>
      <c r="LUP87" s="160"/>
      <c r="LUQ87" s="160"/>
      <c r="LUR87" s="161"/>
      <c r="LUS87" s="160"/>
      <c r="LUT87" s="160"/>
      <c r="LUU87" s="160"/>
      <c r="LUV87" s="160"/>
      <c r="LUW87" s="162"/>
      <c r="LUX87" s="163"/>
      <c r="LUY87" s="164"/>
      <c r="LUZ87" s="160"/>
      <c r="LVA87" s="160"/>
      <c r="LVB87" s="160"/>
      <c r="LVC87" s="160"/>
      <c r="LVD87" s="161"/>
      <c r="LVE87" s="160"/>
      <c r="LVF87" s="160"/>
      <c r="LVG87" s="160"/>
      <c r="LVH87" s="160"/>
      <c r="LVI87" s="162"/>
      <c r="LVJ87" s="163"/>
      <c r="LVK87" s="164"/>
      <c r="LVL87" s="160"/>
      <c r="LVM87" s="160"/>
      <c r="LVN87" s="160"/>
      <c r="LVO87" s="160"/>
      <c r="LVP87" s="161"/>
      <c r="LVQ87" s="160"/>
      <c r="LVR87" s="160"/>
      <c r="LVS87" s="160"/>
      <c r="LVT87" s="160"/>
      <c r="LVU87" s="162"/>
      <c r="LVV87" s="163"/>
      <c r="LVW87" s="164"/>
      <c r="LVX87" s="160"/>
      <c r="LVY87" s="160"/>
      <c r="LVZ87" s="160"/>
      <c r="LWA87" s="160"/>
      <c r="LWB87" s="161"/>
      <c r="LWC87" s="160"/>
      <c r="LWD87" s="160"/>
      <c r="LWE87" s="160"/>
      <c r="LWF87" s="160"/>
      <c r="LWG87" s="162"/>
      <c r="LWH87" s="163"/>
      <c r="LWI87" s="164"/>
      <c r="LWJ87" s="160"/>
      <c r="LWK87" s="160"/>
      <c r="LWL87" s="160"/>
      <c r="LWM87" s="160"/>
      <c r="LWN87" s="161"/>
      <c r="LWO87" s="160"/>
      <c r="LWP87" s="160"/>
      <c r="LWQ87" s="160"/>
      <c r="LWR87" s="160"/>
      <c r="LWS87" s="162"/>
      <c r="LWT87" s="163"/>
      <c r="LWU87" s="164"/>
      <c r="LWV87" s="160"/>
      <c r="LWW87" s="160"/>
      <c r="LWX87" s="160"/>
      <c r="LWY87" s="160"/>
      <c r="LWZ87" s="161"/>
      <c r="LXA87" s="160"/>
      <c r="LXB87" s="160"/>
      <c r="LXC87" s="160"/>
      <c r="LXD87" s="160"/>
      <c r="LXE87" s="162"/>
      <c r="LXF87" s="163"/>
      <c r="LXG87" s="164"/>
      <c r="LXH87" s="160"/>
      <c r="LXI87" s="160"/>
      <c r="LXJ87" s="160"/>
      <c r="LXK87" s="160"/>
      <c r="LXL87" s="161"/>
      <c r="LXM87" s="160"/>
      <c r="LXN87" s="160"/>
      <c r="LXO87" s="160"/>
      <c r="LXP87" s="160"/>
      <c r="LXQ87" s="162"/>
      <c r="LXR87" s="163"/>
      <c r="LXS87" s="164"/>
      <c r="LXT87" s="160"/>
      <c r="LXU87" s="160"/>
      <c r="LXV87" s="160"/>
      <c r="LXW87" s="160"/>
      <c r="LXX87" s="161"/>
      <c r="LXY87" s="160"/>
      <c r="LXZ87" s="160"/>
      <c r="LYA87" s="160"/>
      <c r="LYB87" s="160"/>
      <c r="LYC87" s="162"/>
      <c r="LYD87" s="163"/>
      <c r="LYE87" s="164"/>
      <c r="LYF87" s="160"/>
      <c r="LYG87" s="160"/>
      <c r="LYH87" s="160"/>
      <c r="LYI87" s="160"/>
      <c r="LYJ87" s="161"/>
      <c r="LYK87" s="160"/>
      <c r="LYL87" s="160"/>
      <c r="LYM87" s="160"/>
      <c r="LYN87" s="160"/>
      <c r="LYO87" s="162"/>
      <c r="LYP87" s="163"/>
      <c r="LYQ87" s="164"/>
      <c r="LYR87" s="160"/>
      <c r="LYS87" s="160"/>
      <c r="LYT87" s="160"/>
      <c r="LYU87" s="160"/>
      <c r="LYV87" s="161"/>
      <c r="LYW87" s="160"/>
      <c r="LYX87" s="160"/>
      <c r="LYY87" s="160"/>
      <c r="LYZ87" s="160"/>
      <c r="LZA87" s="162"/>
      <c r="LZB87" s="163"/>
      <c r="LZC87" s="164"/>
      <c r="LZD87" s="160"/>
      <c r="LZE87" s="160"/>
      <c r="LZF87" s="160"/>
      <c r="LZG87" s="160"/>
      <c r="LZH87" s="161"/>
      <c r="LZI87" s="160"/>
      <c r="LZJ87" s="160"/>
      <c r="LZK87" s="160"/>
      <c r="LZL87" s="160"/>
      <c r="LZM87" s="162"/>
      <c r="LZN87" s="163"/>
      <c r="LZO87" s="164"/>
      <c r="LZP87" s="160"/>
      <c r="LZQ87" s="160"/>
      <c r="LZR87" s="160"/>
      <c r="LZS87" s="160"/>
      <c r="LZT87" s="161"/>
      <c r="LZU87" s="160"/>
      <c r="LZV87" s="160"/>
      <c r="LZW87" s="160"/>
      <c r="LZX87" s="160"/>
      <c r="LZY87" s="162"/>
      <c r="LZZ87" s="163"/>
      <c r="MAA87" s="164"/>
      <c r="MAB87" s="160"/>
      <c r="MAC87" s="160"/>
      <c r="MAD87" s="160"/>
      <c r="MAE87" s="160"/>
      <c r="MAF87" s="161"/>
      <c r="MAG87" s="160"/>
      <c r="MAH87" s="160"/>
      <c r="MAI87" s="160"/>
      <c r="MAJ87" s="160"/>
      <c r="MAK87" s="162"/>
      <c r="MAL87" s="163"/>
      <c r="MAM87" s="164"/>
      <c r="MAN87" s="160"/>
      <c r="MAO87" s="160"/>
      <c r="MAP87" s="160"/>
      <c r="MAQ87" s="160"/>
      <c r="MAR87" s="161"/>
      <c r="MAS87" s="160"/>
      <c r="MAT87" s="160"/>
      <c r="MAU87" s="160"/>
      <c r="MAV87" s="160"/>
      <c r="MAW87" s="162"/>
      <c r="MAX87" s="163"/>
      <c r="MAY87" s="164"/>
      <c r="MAZ87" s="160"/>
      <c r="MBA87" s="160"/>
      <c r="MBB87" s="160"/>
      <c r="MBC87" s="160"/>
      <c r="MBD87" s="161"/>
      <c r="MBE87" s="160"/>
      <c r="MBF87" s="160"/>
      <c r="MBG87" s="160"/>
      <c r="MBH87" s="160"/>
      <c r="MBI87" s="162"/>
      <c r="MBJ87" s="163"/>
      <c r="MBK87" s="164"/>
      <c r="MBL87" s="160"/>
      <c r="MBM87" s="160"/>
      <c r="MBN87" s="160"/>
      <c r="MBO87" s="160"/>
      <c r="MBP87" s="161"/>
      <c r="MBQ87" s="160"/>
      <c r="MBR87" s="160"/>
      <c r="MBS87" s="160"/>
      <c r="MBT87" s="160"/>
      <c r="MBU87" s="162"/>
      <c r="MBV87" s="163"/>
      <c r="MBW87" s="164"/>
      <c r="MBX87" s="160"/>
      <c r="MBY87" s="160"/>
      <c r="MBZ87" s="160"/>
      <c r="MCA87" s="160"/>
      <c r="MCB87" s="161"/>
      <c r="MCC87" s="160"/>
      <c r="MCD87" s="160"/>
      <c r="MCE87" s="160"/>
      <c r="MCF87" s="160"/>
      <c r="MCG87" s="162"/>
      <c r="MCH87" s="163"/>
      <c r="MCI87" s="164"/>
      <c r="MCJ87" s="160"/>
      <c r="MCK87" s="160"/>
      <c r="MCL87" s="160"/>
      <c r="MCM87" s="160"/>
      <c r="MCN87" s="161"/>
      <c r="MCO87" s="160"/>
      <c r="MCP87" s="160"/>
      <c r="MCQ87" s="160"/>
      <c r="MCR87" s="160"/>
      <c r="MCS87" s="162"/>
      <c r="MCT87" s="163"/>
      <c r="MCU87" s="164"/>
      <c r="MCV87" s="160"/>
      <c r="MCW87" s="160"/>
      <c r="MCX87" s="160"/>
      <c r="MCY87" s="160"/>
      <c r="MCZ87" s="161"/>
      <c r="MDA87" s="160"/>
      <c r="MDB87" s="160"/>
      <c r="MDC87" s="160"/>
      <c r="MDD87" s="160"/>
      <c r="MDE87" s="162"/>
      <c r="MDF87" s="163"/>
      <c r="MDG87" s="164"/>
      <c r="MDH87" s="160"/>
      <c r="MDI87" s="160"/>
      <c r="MDJ87" s="160"/>
      <c r="MDK87" s="160"/>
      <c r="MDL87" s="161"/>
      <c r="MDM87" s="160"/>
      <c r="MDN87" s="160"/>
      <c r="MDO87" s="160"/>
      <c r="MDP87" s="160"/>
      <c r="MDQ87" s="162"/>
      <c r="MDR87" s="163"/>
      <c r="MDS87" s="164"/>
      <c r="MDT87" s="160"/>
      <c r="MDU87" s="160"/>
      <c r="MDV87" s="160"/>
      <c r="MDW87" s="160"/>
      <c r="MDX87" s="161"/>
      <c r="MDY87" s="160"/>
      <c r="MDZ87" s="160"/>
      <c r="MEA87" s="160"/>
      <c r="MEB87" s="160"/>
      <c r="MEC87" s="162"/>
      <c r="MED87" s="163"/>
      <c r="MEE87" s="164"/>
      <c r="MEF87" s="160"/>
      <c r="MEG87" s="160"/>
      <c r="MEH87" s="160"/>
      <c r="MEI87" s="160"/>
      <c r="MEJ87" s="161"/>
      <c r="MEK87" s="160"/>
      <c r="MEL87" s="160"/>
      <c r="MEM87" s="160"/>
      <c r="MEN87" s="160"/>
      <c r="MEO87" s="162"/>
      <c r="MEP87" s="163"/>
      <c r="MEQ87" s="164"/>
      <c r="MER87" s="160"/>
      <c r="MES87" s="160"/>
      <c r="MET87" s="160"/>
      <c r="MEU87" s="160"/>
      <c r="MEV87" s="161"/>
      <c r="MEW87" s="160"/>
      <c r="MEX87" s="160"/>
      <c r="MEY87" s="160"/>
      <c r="MEZ87" s="160"/>
      <c r="MFA87" s="162"/>
      <c r="MFB87" s="163"/>
      <c r="MFC87" s="164"/>
      <c r="MFD87" s="160"/>
      <c r="MFE87" s="160"/>
      <c r="MFF87" s="160"/>
      <c r="MFG87" s="160"/>
      <c r="MFH87" s="161"/>
      <c r="MFI87" s="160"/>
      <c r="MFJ87" s="160"/>
      <c r="MFK87" s="160"/>
      <c r="MFL87" s="160"/>
      <c r="MFM87" s="162"/>
      <c r="MFN87" s="163"/>
      <c r="MFO87" s="164"/>
      <c r="MFP87" s="160"/>
      <c r="MFQ87" s="160"/>
      <c r="MFR87" s="160"/>
      <c r="MFS87" s="160"/>
      <c r="MFT87" s="161"/>
      <c r="MFU87" s="160"/>
      <c r="MFV87" s="160"/>
      <c r="MFW87" s="160"/>
      <c r="MFX87" s="160"/>
      <c r="MFY87" s="162"/>
      <c r="MFZ87" s="163"/>
      <c r="MGA87" s="164"/>
      <c r="MGB87" s="160"/>
      <c r="MGC87" s="160"/>
      <c r="MGD87" s="160"/>
      <c r="MGE87" s="160"/>
      <c r="MGF87" s="161"/>
      <c r="MGG87" s="160"/>
      <c r="MGH87" s="160"/>
      <c r="MGI87" s="160"/>
      <c r="MGJ87" s="160"/>
      <c r="MGK87" s="162"/>
      <c r="MGL87" s="163"/>
      <c r="MGM87" s="164"/>
      <c r="MGN87" s="160"/>
      <c r="MGO87" s="160"/>
      <c r="MGP87" s="160"/>
      <c r="MGQ87" s="160"/>
      <c r="MGR87" s="161"/>
      <c r="MGS87" s="160"/>
      <c r="MGT87" s="160"/>
      <c r="MGU87" s="160"/>
      <c r="MGV87" s="160"/>
      <c r="MGW87" s="162"/>
      <c r="MGX87" s="163"/>
      <c r="MGY87" s="164"/>
      <c r="MGZ87" s="160"/>
      <c r="MHA87" s="160"/>
      <c r="MHB87" s="160"/>
      <c r="MHC87" s="160"/>
      <c r="MHD87" s="161"/>
      <c r="MHE87" s="160"/>
      <c r="MHF87" s="160"/>
      <c r="MHG87" s="160"/>
      <c r="MHH87" s="160"/>
      <c r="MHI87" s="162"/>
      <c r="MHJ87" s="163"/>
      <c r="MHK87" s="164"/>
      <c r="MHL87" s="160"/>
      <c r="MHM87" s="160"/>
      <c r="MHN87" s="160"/>
      <c r="MHO87" s="160"/>
      <c r="MHP87" s="161"/>
      <c r="MHQ87" s="160"/>
      <c r="MHR87" s="160"/>
      <c r="MHS87" s="160"/>
      <c r="MHT87" s="160"/>
      <c r="MHU87" s="162"/>
      <c r="MHV87" s="163"/>
      <c r="MHW87" s="164"/>
      <c r="MHX87" s="160"/>
      <c r="MHY87" s="160"/>
      <c r="MHZ87" s="160"/>
      <c r="MIA87" s="160"/>
      <c r="MIB87" s="161"/>
      <c r="MIC87" s="160"/>
      <c r="MID87" s="160"/>
      <c r="MIE87" s="160"/>
      <c r="MIF87" s="160"/>
      <c r="MIG87" s="162"/>
      <c r="MIH87" s="163"/>
      <c r="MII87" s="164"/>
      <c r="MIJ87" s="160"/>
      <c r="MIK87" s="160"/>
      <c r="MIL87" s="160"/>
      <c r="MIM87" s="160"/>
      <c r="MIN87" s="161"/>
      <c r="MIO87" s="160"/>
      <c r="MIP87" s="160"/>
      <c r="MIQ87" s="160"/>
      <c r="MIR87" s="160"/>
      <c r="MIS87" s="162"/>
      <c r="MIT87" s="163"/>
      <c r="MIU87" s="164"/>
      <c r="MIV87" s="160"/>
      <c r="MIW87" s="160"/>
      <c r="MIX87" s="160"/>
      <c r="MIY87" s="160"/>
      <c r="MIZ87" s="161"/>
      <c r="MJA87" s="160"/>
      <c r="MJB87" s="160"/>
      <c r="MJC87" s="160"/>
      <c r="MJD87" s="160"/>
      <c r="MJE87" s="162"/>
      <c r="MJF87" s="163"/>
      <c r="MJG87" s="164"/>
      <c r="MJH87" s="160"/>
      <c r="MJI87" s="160"/>
      <c r="MJJ87" s="160"/>
      <c r="MJK87" s="160"/>
      <c r="MJL87" s="161"/>
      <c r="MJM87" s="160"/>
      <c r="MJN87" s="160"/>
      <c r="MJO87" s="160"/>
      <c r="MJP87" s="160"/>
      <c r="MJQ87" s="162"/>
      <c r="MJR87" s="163"/>
      <c r="MJS87" s="164"/>
      <c r="MJT87" s="160"/>
      <c r="MJU87" s="160"/>
      <c r="MJV87" s="160"/>
      <c r="MJW87" s="160"/>
      <c r="MJX87" s="161"/>
      <c r="MJY87" s="160"/>
      <c r="MJZ87" s="160"/>
      <c r="MKA87" s="160"/>
      <c r="MKB87" s="160"/>
      <c r="MKC87" s="162"/>
      <c r="MKD87" s="163"/>
      <c r="MKE87" s="164"/>
      <c r="MKF87" s="160"/>
      <c r="MKG87" s="160"/>
      <c r="MKH87" s="160"/>
      <c r="MKI87" s="160"/>
      <c r="MKJ87" s="161"/>
      <c r="MKK87" s="160"/>
      <c r="MKL87" s="160"/>
      <c r="MKM87" s="160"/>
      <c r="MKN87" s="160"/>
      <c r="MKO87" s="162"/>
      <c r="MKP87" s="163"/>
      <c r="MKQ87" s="164"/>
      <c r="MKR87" s="160"/>
      <c r="MKS87" s="160"/>
      <c r="MKT87" s="160"/>
      <c r="MKU87" s="160"/>
      <c r="MKV87" s="161"/>
      <c r="MKW87" s="160"/>
      <c r="MKX87" s="160"/>
      <c r="MKY87" s="160"/>
      <c r="MKZ87" s="160"/>
      <c r="MLA87" s="162"/>
      <c r="MLB87" s="163"/>
      <c r="MLC87" s="164"/>
      <c r="MLD87" s="160"/>
      <c r="MLE87" s="160"/>
      <c r="MLF87" s="160"/>
      <c r="MLG87" s="160"/>
      <c r="MLH87" s="161"/>
      <c r="MLI87" s="160"/>
      <c r="MLJ87" s="160"/>
      <c r="MLK87" s="160"/>
      <c r="MLL87" s="160"/>
      <c r="MLM87" s="162"/>
      <c r="MLN87" s="163"/>
      <c r="MLO87" s="164"/>
      <c r="MLP87" s="160"/>
      <c r="MLQ87" s="160"/>
      <c r="MLR87" s="160"/>
      <c r="MLS87" s="160"/>
      <c r="MLT87" s="161"/>
      <c r="MLU87" s="160"/>
      <c r="MLV87" s="160"/>
      <c r="MLW87" s="160"/>
      <c r="MLX87" s="160"/>
      <c r="MLY87" s="162"/>
      <c r="MLZ87" s="163"/>
      <c r="MMA87" s="164"/>
      <c r="MMB87" s="160"/>
      <c r="MMC87" s="160"/>
      <c r="MMD87" s="160"/>
      <c r="MME87" s="160"/>
      <c r="MMF87" s="161"/>
      <c r="MMG87" s="160"/>
      <c r="MMH87" s="160"/>
      <c r="MMI87" s="160"/>
      <c r="MMJ87" s="160"/>
      <c r="MMK87" s="162"/>
      <c r="MML87" s="163"/>
      <c r="MMM87" s="164"/>
      <c r="MMN87" s="160"/>
      <c r="MMO87" s="160"/>
      <c r="MMP87" s="160"/>
      <c r="MMQ87" s="160"/>
      <c r="MMR87" s="161"/>
      <c r="MMS87" s="160"/>
      <c r="MMT87" s="160"/>
      <c r="MMU87" s="160"/>
      <c r="MMV87" s="160"/>
      <c r="MMW87" s="162"/>
      <c r="MMX87" s="163"/>
      <c r="MMY87" s="164"/>
      <c r="MMZ87" s="160"/>
      <c r="MNA87" s="160"/>
      <c r="MNB87" s="160"/>
      <c r="MNC87" s="160"/>
      <c r="MND87" s="161"/>
      <c r="MNE87" s="160"/>
      <c r="MNF87" s="160"/>
      <c r="MNG87" s="160"/>
      <c r="MNH87" s="160"/>
      <c r="MNI87" s="162"/>
      <c r="MNJ87" s="163"/>
      <c r="MNK87" s="164"/>
      <c r="MNL87" s="160"/>
      <c r="MNM87" s="160"/>
      <c r="MNN87" s="160"/>
      <c r="MNO87" s="160"/>
      <c r="MNP87" s="161"/>
      <c r="MNQ87" s="160"/>
      <c r="MNR87" s="160"/>
      <c r="MNS87" s="160"/>
      <c r="MNT87" s="160"/>
      <c r="MNU87" s="162"/>
      <c r="MNV87" s="163"/>
      <c r="MNW87" s="164"/>
      <c r="MNX87" s="160"/>
      <c r="MNY87" s="160"/>
      <c r="MNZ87" s="160"/>
      <c r="MOA87" s="160"/>
      <c r="MOB87" s="161"/>
      <c r="MOC87" s="160"/>
      <c r="MOD87" s="160"/>
      <c r="MOE87" s="160"/>
      <c r="MOF87" s="160"/>
      <c r="MOG87" s="162"/>
      <c r="MOH87" s="163"/>
      <c r="MOI87" s="164"/>
      <c r="MOJ87" s="160"/>
      <c r="MOK87" s="160"/>
      <c r="MOL87" s="160"/>
      <c r="MOM87" s="160"/>
      <c r="MON87" s="161"/>
      <c r="MOO87" s="160"/>
      <c r="MOP87" s="160"/>
      <c r="MOQ87" s="160"/>
      <c r="MOR87" s="160"/>
      <c r="MOS87" s="162"/>
      <c r="MOT87" s="163"/>
      <c r="MOU87" s="164"/>
      <c r="MOV87" s="160"/>
      <c r="MOW87" s="160"/>
      <c r="MOX87" s="160"/>
      <c r="MOY87" s="160"/>
      <c r="MOZ87" s="161"/>
      <c r="MPA87" s="160"/>
      <c r="MPB87" s="160"/>
      <c r="MPC87" s="160"/>
      <c r="MPD87" s="160"/>
      <c r="MPE87" s="162"/>
      <c r="MPF87" s="163"/>
      <c r="MPG87" s="164"/>
      <c r="MPH87" s="160"/>
      <c r="MPI87" s="160"/>
      <c r="MPJ87" s="160"/>
      <c r="MPK87" s="160"/>
      <c r="MPL87" s="161"/>
      <c r="MPM87" s="160"/>
      <c r="MPN87" s="160"/>
      <c r="MPO87" s="160"/>
      <c r="MPP87" s="160"/>
      <c r="MPQ87" s="162"/>
      <c r="MPR87" s="163"/>
      <c r="MPS87" s="164"/>
      <c r="MPT87" s="160"/>
      <c r="MPU87" s="160"/>
      <c r="MPV87" s="160"/>
      <c r="MPW87" s="160"/>
      <c r="MPX87" s="161"/>
      <c r="MPY87" s="160"/>
      <c r="MPZ87" s="160"/>
      <c r="MQA87" s="160"/>
      <c r="MQB87" s="160"/>
      <c r="MQC87" s="162"/>
      <c r="MQD87" s="163"/>
      <c r="MQE87" s="164"/>
      <c r="MQF87" s="160"/>
      <c r="MQG87" s="160"/>
      <c r="MQH87" s="160"/>
      <c r="MQI87" s="160"/>
      <c r="MQJ87" s="161"/>
      <c r="MQK87" s="160"/>
      <c r="MQL87" s="160"/>
      <c r="MQM87" s="160"/>
      <c r="MQN87" s="160"/>
      <c r="MQO87" s="162"/>
      <c r="MQP87" s="163"/>
      <c r="MQQ87" s="164"/>
      <c r="MQR87" s="160"/>
      <c r="MQS87" s="160"/>
      <c r="MQT87" s="160"/>
      <c r="MQU87" s="160"/>
      <c r="MQV87" s="161"/>
      <c r="MQW87" s="160"/>
      <c r="MQX87" s="160"/>
      <c r="MQY87" s="160"/>
      <c r="MQZ87" s="160"/>
      <c r="MRA87" s="162"/>
      <c r="MRB87" s="163"/>
      <c r="MRC87" s="164"/>
      <c r="MRD87" s="160"/>
      <c r="MRE87" s="160"/>
      <c r="MRF87" s="160"/>
      <c r="MRG87" s="160"/>
      <c r="MRH87" s="161"/>
      <c r="MRI87" s="160"/>
      <c r="MRJ87" s="160"/>
      <c r="MRK87" s="160"/>
      <c r="MRL87" s="160"/>
      <c r="MRM87" s="162"/>
      <c r="MRN87" s="163"/>
      <c r="MRO87" s="164"/>
      <c r="MRP87" s="160"/>
      <c r="MRQ87" s="160"/>
      <c r="MRR87" s="160"/>
      <c r="MRS87" s="160"/>
      <c r="MRT87" s="161"/>
      <c r="MRU87" s="160"/>
      <c r="MRV87" s="160"/>
      <c r="MRW87" s="160"/>
      <c r="MRX87" s="160"/>
      <c r="MRY87" s="162"/>
      <c r="MRZ87" s="163"/>
      <c r="MSA87" s="164"/>
      <c r="MSB87" s="160"/>
      <c r="MSC87" s="160"/>
      <c r="MSD87" s="160"/>
      <c r="MSE87" s="160"/>
      <c r="MSF87" s="161"/>
      <c r="MSG87" s="160"/>
      <c r="MSH87" s="160"/>
      <c r="MSI87" s="160"/>
      <c r="MSJ87" s="160"/>
      <c r="MSK87" s="162"/>
      <c r="MSL87" s="163"/>
      <c r="MSM87" s="164"/>
      <c r="MSN87" s="160"/>
      <c r="MSO87" s="160"/>
      <c r="MSP87" s="160"/>
      <c r="MSQ87" s="160"/>
      <c r="MSR87" s="161"/>
      <c r="MSS87" s="160"/>
      <c r="MST87" s="160"/>
      <c r="MSU87" s="160"/>
      <c r="MSV87" s="160"/>
      <c r="MSW87" s="162"/>
      <c r="MSX87" s="163"/>
      <c r="MSY87" s="164"/>
      <c r="MSZ87" s="160"/>
      <c r="MTA87" s="160"/>
      <c r="MTB87" s="160"/>
      <c r="MTC87" s="160"/>
      <c r="MTD87" s="161"/>
      <c r="MTE87" s="160"/>
      <c r="MTF87" s="160"/>
      <c r="MTG87" s="160"/>
      <c r="MTH87" s="160"/>
      <c r="MTI87" s="162"/>
      <c r="MTJ87" s="163"/>
      <c r="MTK87" s="164"/>
      <c r="MTL87" s="160"/>
      <c r="MTM87" s="160"/>
      <c r="MTN87" s="160"/>
      <c r="MTO87" s="160"/>
      <c r="MTP87" s="161"/>
      <c r="MTQ87" s="160"/>
      <c r="MTR87" s="160"/>
      <c r="MTS87" s="160"/>
      <c r="MTT87" s="160"/>
      <c r="MTU87" s="162"/>
      <c r="MTV87" s="163"/>
      <c r="MTW87" s="164"/>
      <c r="MTX87" s="160"/>
      <c r="MTY87" s="160"/>
      <c r="MTZ87" s="160"/>
      <c r="MUA87" s="160"/>
      <c r="MUB87" s="161"/>
      <c r="MUC87" s="160"/>
      <c r="MUD87" s="160"/>
      <c r="MUE87" s="160"/>
      <c r="MUF87" s="160"/>
      <c r="MUG87" s="162"/>
      <c r="MUH87" s="163"/>
      <c r="MUI87" s="164"/>
      <c r="MUJ87" s="160"/>
      <c r="MUK87" s="160"/>
      <c r="MUL87" s="160"/>
      <c r="MUM87" s="160"/>
      <c r="MUN87" s="161"/>
      <c r="MUO87" s="160"/>
      <c r="MUP87" s="160"/>
      <c r="MUQ87" s="160"/>
      <c r="MUR87" s="160"/>
      <c r="MUS87" s="162"/>
      <c r="MUT87" s="163"/>
      <c r="MUU87" s="164"/>
      <c r="MUV87" s="160"/>
      <c r="MUW87" s="160"/>
      <c r="MUX87" s="160"/>
      <c r="MUY87" s="160"/>
      <c r="MUZ87" s="161"/>
      <c r="MVA87" s="160"/>
      <c r="MVB87" s="160"/>
      <c r="MVC87" s="160"/>
      <c r="MVD87" s="160"/>
      <c r="MVE87" s="162"/>
      <c r="MVF87" s="163"/>
      <c r="MVG87" s="164"/>
      <c r="MVH87" s="160"/>
      <c r="MVI87" s="160"/>
      <c r="MVJ87" s="160"/>
      <c r="MVK87" s="160"/>
      <c r="MVL87" s="161"/>
      <c r="MVM87" s="160"/>
      <c r="MVN87" s="160"/>
      <c r="MVO87" s="160"/>
      <c r="MVP87" s="160"/>
      <c r="MVQ87" s="162"/>
      <c r="MVR87" s="163"/>
      <c r="MVS87" s="164"/>
      <c r="MVT87" s="160"/>
      <c r="MVU87" s="160"/>
      <c r="MVV87" s="160"/>
      <c r="MVW87" s="160"/>
      <c r="MVX87" s="161"/>
      <c r="MVY87" s="160"/>
      <c r="MVZ87" s="160"/>
      <c r="MWA87" s="160"/>
      <c r="MWB87" s="160"/>
      <c r="MWC87" s="162"/>
      <c r="MWD87" s="163"/>
      <c r="MWE87" s="164"/>
      <c r="MWF87" s="160"/>
      <c r="MWG87" s="160"/>
      <c r="MWH87" s="160"/>
      <c r="MWI87" s="160"/>
      <c r="MWJ87" s="161"/>
      <c r="MWK87" s="160"/>
      <c r="MWL87" s="160"/>
      <c r="MWM87" s="160"/>
      <c r="MWN87" s="160"/>
      <c r="MWO87" s="162"/>
      <c r="MWP87" s="163"/>
      <c r="MWQ87" s="164"/>
      <c r="MWR87" s="160"/>
      <c r="MWS87" s="160"/>
      <c r="MWT87" s="160"/>
      <c r="MWU87" s="160"/>
      <c r="MWV87" s="161"/>
      <c r="MWW87" s="160"/>
      <c r="MWX87" s="160"/>
      <c r="MWY87" s="160"/>
      <c r="MWZ87" s="160"/>
      <c r="MXA87" s="162"/>
      <c r="MXB87" s="163"/>
      <c r="MXC87" s="164"/>
      <c r="MXD87" s="160"/>
      <c r="MXE87" s="160"/>
      <c r="MXF87" s="160"/>
      <c r="MXG87" s="160"/>
      <c r="MXH87" s="161"/>
      <c r="MXI87" s="160"/>
      <c r="MXJ87" s="160"/>
      <c r="MXK87" s="160"/>
      <c r="MXL87" s="160"/>
      <c r="MXM87" s="162"/>
      <c r="MXN87" s="163"/>
      <c r="MXO87" s="164"/>
      <c r="MXP87" s="160"/>
      <c r="MXQ87" s="160"/>
      <c r="MXR87" s="160"/>
      <c r="MXS87" s="160"/>
      <c r="MXT87" s="161"/>
      <c r="MXU87" s="160"/>
      <c r="MXV87" s="160"/>
      <c r="MXW87" s="160"/>
      <c r="MXX87" s="160"/>
      <c r="MXY87" s="162"/>
      <c r="MXZ87" s="163"/>
      <c r="MYA87" s="164"/>
      <c r="MYB87" s="160"/>
      <c r="MYC87" s="160"/>
      <c r="MYD87" s="160"/>
      <c r="MYE87" s="160"/>
      <c r="MYF87" s="161"/>
      <c r="MYG87" s="160"/>
      <c r="MYH87" s="160"/>
      <c r="MYI87" s="160"/>
      <c r="MYJ87" s="160"/>
      <c r="MYK87" s="162"/>
      <c r="MYL87" s="163"/>
      <c r="MYM87" s="164"/>
      <c r="MYN87" s="160"/>
      <c r="MYO87" s="160"/>
      <c r="MYP87" s="160"/>
      <c r="MYQ87" s="160"/>
      <c r="MYR87" s="161"/>
      <c r="MYS87" s="160"/>
      <c r="MYT87" s="160"/>
      <c r="MYU87" s="160"/>
      <c r="MYV87" s="160"/>
      <c r="MYW87" s="162"/>
      <c r="MYX87" s="163"/>
      <c r="MYY87" s="164"/>
      <c r="MYZ87" s="160"/>
      <c r="MZA87" s="160"/>
      <c r="MZB87" s="160"/>
      <c r="MZC87" s="160"/>
      <c r="MZD87" s="161"/>
      <c r="MZE87" s="160"/>
      <c r="MZF87" s="160"/>
      <c r="MZG87" s="160"/>
      <c r="MZH87" s="160"/>
      <c r="MZI87" s="162"/>
      <c r="MZJ87" s="163"/>
      <c r="MZK87" s="164"/>
      <c r="MZL87" s="160"/>
      <c r="MZM87" s="160"/>
      <c r="MZN87" s="160"/>
      <c r="MZO87" s="160"/>
      <c r="MZP87" s="161"/>
      <c r="MZQ87" s="160"/>
      <c r="MZR87" s="160"/>
      <c r="MZS87" s="160"/>
      <c r="MZT87" s="160"/>
      <c r="MZU87" s="162"/>
      <c r="MZV87" s="163"/>
      <c r="MZW87" s="164"/>
      <c r="MZX87" s="160"/>
      <c r="MZY87" s="160"/>
      <c r="MZZ87" s="160"/>
      <c r="NAA87" s="160"/>
      <c r="NAB87" s="161"/>
      <c r="NAC87" s="160"/>
      <c r="NAD87" s="160"/>
      <c r="NAE87" s="160"/>
      <c r="NAF87" s="160"/>
      <c r="NAG87" s="162"/>
      <c r="NAH87" s="163"/>
      <c r="NAI87" s="164"/>
      <c r="NAJ87" s="160"/>
      <c r="NAK87" s="160"/>
      <c r="NAL87" s="160"/>
      <c r="NAM87" s="160"/>
      <c r="NAN87" s="161"/>
      <c r="NAO87" s="160"/>
      <c r="NAP87" s="160"/>
      <c r="NAQ87" s="160"/>
      <c r="NAR87" s="160"/>
      <c r="NAS87" s="162"/>
      <c r="NAT87" s="163"/>
      <c r="NAU87" s="164"/>
      <c r="NAV87" s="160"/>
      <c r="NAW87" s="160"/>
      <c r="NAX87" s="160"/>
      <c r="NAY87" s="160"/>
      <c r="NAZ87" s="161"/>
      <c r="NBA87" s="160"/>
      <c r="NBB87" s="160"/>
      <c r="NBC87" s="160"/>
      <c r="NBD87" s="160"/>
      <c r="NBE87" s="162"/>
      <c r="NBF87" s="163"/>
      <c r="NBG87" s="164"/>
      <c r="NBH87" s="160"/>
      <c r="NBI87" s="160"/>
      <c r="NBJ87" s="160"/>
      <c r="NBK87" s="160"/>
      <c r="NBL87" s="161"/>
      <c r="NBM87" s="160"/>
      <c r="NBN87" s="160"/>
      <c r="NBO87" s="160"/>
      <c r="NBP87" s="160"/>
      <c r="NBQ87" s="162"/>
      <c r="NBR87" s="163"/>
      <c r="NBS87" s="164"/>
      <c r="NBT87" s="160"/>
      <c r="NBU87" s="160"/>
      <c r="NBV87" s="160"/>
      <c r="NBW87" s="160"/>
      <c r="NBX87" s="161"/>
      <c r="NBY87" s="160"/>
      <c r="NBZ87" s="160"/>
      <c r="NCA87" s="160"/>
      <c r="NCB87" s="160"/>
      <c r="NCC87" s="162"/>
      <c r="NCD87" s="163"/>
      <c r="NCE87" s="164"/>
      <c r="NCF87" s="160"/>
      <c r="NCG87" s="160"/>
      <c r="NCH87" s="160"/>
      <c r="NCI87" s="160"/>
      <c r="NCJ87" s="161"/>
      <c r="NCK87" s="160"/>
      <c r="NCL87" s="160"/>
      <c r="NCM87" s="160"/>
      <c r="NCN87" s="160"/>
      <c r="NCO87" s="162"/>
      <c r="NCP87" s="163"/>
      <c r="NCQ87" s="164"/>
      <c r="NCR87" s="160"/>
      <c r="NCS87" s="160"/>
      <c r="NCT87" s="160"/>
      <c r="NCU87" s="160"/>
      <c r="NCV87" s="161"/>
      <c r="NCW87" s="160"/>
      <c r="NCX87" s="160"/>
      <c r="NCY87" s="160"/>
      <c r="NCZ87" s="160"/>
      <c r="NDA87" s="162"/>
      <c r="NDB87" s="163"/>
      <c r="NDC87" s="164"/>
      <c r="NDD87" s="160"/>
      <c r="NDE87" s="160"/>
      <c r="NDF87" s="160"/>
      <c r="NDG87" s="160"/>
      <c r="NDH87" s="161"/>
      <c r="NDI87" s="160"/>
      <c r="NDJ87" s="160"/>
      <c r="NDK87" s="160"/>
      <c r="NDL87" s="160"/>
      <c r="NDM87" s="162"/>
      <c r="NDN87" s="163"/>
      <c r="NDO87" s="164"/>
      <c r="NDP87" s="160"/>
      <c r="NDQ87" s="160"/>
      <c r="NDR87" s="160"/>
      <c r="NDS87" s="160"/>
      <c r="NDT87" s="161"/>
      <c r="NDU87" s="160"/>
      <c r="NDV87" s="160"/>
      <c r="NDW87" s="160"/>
      <c r="NDX87" s="160"/>
      <c r="NDY87" s="162"/>
      <c r="NDZ87" s="163"/>
      <c r="NEA87" s="164"/>
      <c r="NEB87" s="160"/>
      <c r="NEC87" s="160"/>
      <c r="NED87" s="160"/>
      <c r="NEE87" s="160"/>
      <c r="NEF87" s="161"/>
      <c r="NEG87" s="160"/>
      <c r="NEH87" s="160"/>
      <c r="NEI87" s="160"/>
      <c r="NEJ87" s="160"/>
      <c r="NEK87" s="162"/>
      <c r="NEL87" s="163"/>
      <c r="NEM87" s="164"/>
      <c r="NEN87" s="160"/>
      <c r="NEO87" s="160"/>
      <c r="NEP87" s="160"/>
      <c r="NEQ87" s="160"/>
      <c r="NER87" s="161"/>
      <c r="NES87" s="160"/>
      <c r="NET87" s="160"/>
      <c r="NEU87" s="160"/>
      <c r="NEV87" s="160"/>
      <c r="NEW87" s="162"/>
      <c r="NEX87" s="163"/>
      <c r="NEY87" s="164"/>
      <c r="NEZ87" s="160"/>
      <c r="NFA87" s="160"/>
      <c r="NFB87" s="160"/>
      <c r="NFC87" s="160"/>
      <c r="NFD87" s="161"/>
      <c r="NFE87" s="160"/>
      <c r="NFF87" s="160"/>
      <c r="NFG87" s="160"/>
      <c r="NFH87" s="160"/>
      <c r="NFI87" s="162"/>
      <c r="NFJ87" s="163"/>
      <c r="NFK87" s="164"/>
      <c r="NFL87" s="160"/>
      <c r="NFM87" s="160"/>
      <c r="NFN87" s="160"/>
      <c r="NFO87" s="160"/>
      <c r="NFP87" s="161"/>
      <c r="NFQ87" s="160"/>
      <c r="NFR87" s="160"/>
      <c r="NFS87" s="160"/>
      <c r="NFT87" s="160"/>
      <c r="NFU87" s="162"/>
      <c r="NFV87" s="163"/>
      <c r="NFW87" s="164"/>
      <c r="NFX87" s="160"/>
      <c r="NFY87" s="160"/>
      <c r="NFZ87" s="160"/>
      <c r="NGA87" s="160"/>
      <c r="NGB87" s="161"/>
      <c r="NGC87" s="160"/>
      <c r="NGD87" s="160"/>
      <c r="NGE87" s="160"/>
      <c r="NGF87" s="160"/>
      <c r="NGG87" s="162"/>
      <c r="NGH87" s="163"/>
      <c r="NGI87" s="164"/>
      <c r="NGJ87" s="160"/>
      <c r="NGK87" s="160"/>
      <c r="NGL87" s="160"/>
      <c r="NGM87" s="160"/>
      <c r="NGN87" s="161"/>
      <c r="NGO87" s="160"/>
      <c r="NGP87" s="160"/>
      <c r="NGQ87" s="160"/>
      <c r="NGR87" s="160"/>
      <c r="NGS87" s="162"/>
      <c r="NGT87" s="163"/>
      <c r="NGU87" s="164"/>
      <c r="NGV87" s="160"/>
      <c r="NGW87" s="160"/>
      <c r="NGX87" s="160"/>
      <c r="NGY87" s="160"/>
      <c r="NGZ87" s="161"/>
      <c r="NHA87" s="160"/>
      <c r="NHB87" s="160"/>
      <c r="NHC87" s="160"/>
      <c r="NHD87" s="160"/>
      <c r="NHE87" s="162"/>
      <c r="NHF87" s="163"/>
      <c r="NHG87" s="164"/>
      <c r="NHH87" s="160"/>
      <c r="NHI87" s="160"/>
      <c r="NHJ87" s="160"/>
      <c r="NHK87" s="160"/>
      <c r="NHL87" s="161"/>
      <c r="NHM87" s="160"/>
      <c r="NHN87" s="160"/>
      <c r="NHO87" s="160"/>
      <c r="NHP87" s="160"/>
      <c r="NHQ87" s="162"/>
      <c r="NHR87" s="163"/>
      <c r="NHS87" s="164"/>
      <c r="NHT87" s="160"/>
      <c r="NHU87" s="160"/>
      <c r="NHV87" s="160"/>
      <c r="NHW87" s="160"/>
      <c r="NHX87" s="161"/>
      <c r="NHY87" s="160"/>
      <c r="NHZ87" s="160"/>
      <c r="NIA87" s="160"/>
      <c r="NIB87" s="160"/>
      <c r="NIC87" s="162"/>
      <c r="NID87" s="163"/>
      <c r="NIE87" s="164"/>
      <c r="NIF87" s="160"/>
      <c r="NIG87" s="160"/>
      <c r="NIH87" s="160"/>
      <c r="NII87" s="160"/>
      <c r="NIJ87" s="161"/>
      <c r="NIK87" s="160"/>
      <c r="NIL87" s="160"/>
      <c r="NIM87" s="160"/>
      <c r="NIN87" s="160"/>
      <c r="NIO87" s="162"/>
      <c r="NIP87" s="163"/>
      <c r="NIQ87" s="164"/>
      <c r="NIR87" s="160"/>
      <c r="NIS87" s="160"/>
      <c r="NIT87" s="160"/>
      <c r="NIU87" s="160"/>
      <c r="NIV87" s="161"/>
      <c r="NIW87" s="160"/>
      <c r="NIX87" s="160"/>
      <c r="NIY87" s="160"/>
      <c r="NIZ87" s="160"/>
      <c r="NJA87" s="162"/>
      <c r="NJB87" s="163"/>
      <c r="NJC87" s="164"/>
      <c r="NJD87" s="160"/>
      <c r="NJE87" s="160"/>
      <c r="NJF87" s="160"/>
      <c r="NJG87" s="160"/>
      <c r="NJH87" s="161"/>
      <c r="NJI87" s="160"/>
      <c r="NJJ87" s="160"/>
      <c r="NJK87" s="160"/>
      <c r="NJL87" s="160"/>
      <c r="NJM87" s="162"/>
      <c r="NJN87" s="163"/>
      <c r="NJO87" s="164"/>
      <c r="NJP87" s="160"/>
      <c r="NJQ87" s="160"/>
      <c r="NJR87" s="160"/>
      <c r="NJS87" s="160"/>
      <c r="NJT87" s="161"/>
      <c r="NJU87" s="160"/>
      <c r="NJV87" s="160"/>
      <c r="NJW87" s="160"/>
      <c r="NJX87" s="160"/>
      <c r="NJY87" s="162"/>
      <c r="NJZ87" s="163"/>
      <c r="NKA87" s="164"/>
      <c r="NKB87" s="160"/>
      <c r="NKC87" s="160"/>
      <c r="NKD87" s="160"/>
      <c r="NKE87" s="160"/>
      <c r="NKF87" s="161"/>
      <c r="NKG87" s="160"/>
      <c r="NKH87" s="160"/>
      <c r="NKI87" s="160"/>
      <c r="NKJ87" s="160"/>
      <c r="NKK87" s="162"/>
      <c r="NKL87" s="163"/>
      <c r="NKM87" s="164"/>
      <c r="NKN87" s="160"/>
      <c r="NKO87" s="160"/>
      <c r="NKP87" s="160"/>
      <c r="NKQ87" s="160"/>
      <c r="NKR87" s="161"/>
      <c r="NKS87" s="160"/>
      <c r="NKT87" s="160"/>
      <c r="NKU87" s="160"/>
      <c r="NKV87" s="160"/>
      <c r="NKW87" s="162"/>
      <c r="NKX87" s="163"/>
      <c r="NKY87" s="164"/>
      <c r="NKZ87" s="160"/>
      <c r="NLA87" s="160"/>
      <c r="NLB87" s="160"/>
      <c r="NLC87" s="160"/>
      <c r="NLD87" s="161"/>
      <c r="NLE87" s="160"/>
      <c r="NLF87" s="160"/>
      <c r="NLG87" s="160"/>
      <c r="NLH87" s="160"/>
      <c r="NLI87" s="162"/>
      <c r="NLJ87" s="163"/>
      <c r="NLK87" s="164"/>
      <c r="NLL87" s="160"/>
      <c r="NLM87" s="160"/>
      <c r="NLN87" s="160"/>
      <c r="NLO87" s="160"/>
      <c r="NLP87" s="161"/>
      <c r="NLQ87" s="160"/>
      <c r="NLR87" s="160"/>
      <c r="NLS87" s="160"/>
      <c r="NLT87" s="160"/>
      <c r="NLU87" s="162"/>
      <c r="NLV87" s="163"/>
      <c r="NLW87" s="164"/>
      <c r="NLX87" s="160"/>
      <c r="NLY87" s="160"/>
      <c r="NLZ87" s="160"/>
      <c r="NMA87" s="160"/>
      <c r="NMB87" s="161"/>
      <c r="NMC87" s="160"/>
      <c r="NMD87" s="160"/>
      <c r="NME87" s="160"/>
      <c r="NMF87" s="160"/>
      <c r="NMG87" s="162"/>
      <c r="NMH87" s="163"/>
      <c r="NMI87" s="164"/>
      <c r="NMJ87" s="160"/>
      <c r="NMK87" s="160"/>
      <c r="NML87" s="160"/>
      <c r="NMM87" s="160"/>
      <c r="NMN87" s="161"/>
      <c r="NMO87" s="160"/>
      <c r="NMP87" s="160"/>
      <c r="NMQ87" s="160"/>
      <c r="NMR87" s="160"/>
      <c r="NMS87" s="162"/>
      <c r="NMT87" s="163"/>
      <c r="NMU87" s="164"/>
      <c r="NMV87" s="160"/>
      <c r="NMW87" s="160"/>
      <c r="NMX87" s="160"/>
      <c r="NMY87" s="160"/>
      <c r="NMZ87" s="161"/>
      <c r="NNA87" s="160"/>
      <c r="NNB87" s="160"/>
      <c r="NNC87" s="160"/>
      <c r="NND87" s="160"/>
      <c r="NNE87" s="162"/>
      <c r="NNF87" s="163"/>
      <c r="NNG87" s="164"/>
      <c r="NNH87" s="160"/>
      <c r="NNI87" s="160"/>
      <c r="NNJ87" s="160"/>
      <c r="NNK87" s="160"/>
      <c r="NNL87" s="161"/>
      <c r="NNM87" s="160"/>
      <c r="NNN87" s="160"/>
      <c r="NNO87" s="160"/>
      <c r="NNP87" s="160"/>
      <c r="NNQ87" s="162"/>
      <c r="NNR87" s="163"/>
      <c r="NNS87" s="164"/>
      <c r="NNT87" s="160"/>
      <c r="NNU87" s="160"/>
      <c r="NNV87" s="160"/>
      <c r="NNW87" s="160"/>
      <c r="NNX87" s="161"/>
      <c r="NNY87" s="160"/>
      <c r="NNZ87" s="160"/>
      <c r="NOA87" s="160"/>
      <c r="NOB87" s="160"/>
      <c r="NOC87" s="162"/>
      <c r="NOD87" s="163"/>
      <c r="NOE87" s="164"/>
      <c r="NOF87" s="160"/>
      <c r="NOG87" s="160"/>
      <c r="NOH87" s="160"/>
      <c r="NOI87" s="160"/>
      <c r="NOJ87" s="161"/>
      <c r="NOK87" s="160"/>
      <c r="NOL87" s="160"/>
      <c r="NOM87" s="160"/>
      <c r="NON87" s="160"/>
      <c r="NOO87" s="162"/>
      <c r="NOP87" s="163"/>
      <c r="NOQ87" s="164"/>
      <c r="NOR87" s="160"/>
      <c r="NOS87" s="160"/>
      <c r="NOT87" s="160"/>
      <c r="NOU87" s="160"/>
      <c r="NOV87" s="161"/>
      <c r="NOW87" s="160"/>
      <c r="NOX87" s="160"/>
      <c r="NOY87" s="160"/>
      <c r="NOZ87" s="160"/>
      <c r="NPA87" s="162"/>
      <c r="NPB87" s="163"/>
      <c r="NPC87" s="164"/>
      <c r="NPD87" s="160"/>
      <c r="NPE87" s="160"/>
      <c r="NPF87" s="160"/>
      <c r="NPG87" s="160"/>
      <c r="NPH87" s="161"/>
      <c r="NPI87" s="160"/>
      <c r="NPJ87" s="160"/>
      <c r="NPK87" s="160"/>
      <c r="NPL87" s="160"/>
      <c r="NPM87" s="162"/>
      <c r="NPN87" s="163"/>
      <c r="NPO87" s="164"/>
      <c r="NPP87" s="160"/>
      <c r="NPQ87" s="160"/>
      <c r="NPR87" s="160"/>
      <c r="NPS87" s="160"/>
      <c r="NPT87" s="161"/>
      <c r="NPU87" s="160"/>
      <c r="NPV87" s="160"/>
      <c r="NPW87" s="160"/>
      <c r="NPX87" s="160"/>
      <c r="NPY87" s="162"/>
      <c r="NPZ87" s="163"/>
      <c r="NQA87" s="164"/>
      <c r="NQB87" s="160"/>
      <c r="NQC87" s="160"/>
      <c r="NQD87" s="160"/>
      <c r="NQE87" s="160"/>
      <c r="NQF87" s="161"/>
      <c r="NQG87" s="160"/>
      <c r="NQH87" s="160"/>
      <c r="NQI87" s="160"/>
      <c r="NQJ87" s="160"/>
      <c r="NQK87" s="162"/>
      <c r="NQL87" s="163"/>
      <c r="NQM87" s="164"/>
      <c r="NQN87" s="160"/>
      <c r="NQO87" s="160"/>
      <c r="NQP87" s="160"/>
      <c r="NQQ87" s="160"/>
      <c r="NQR87" s="161"/>
      <c r="NQS87" s="160"/>
      <c r="NQT87" s="160"/>
      <c r="NQU87" s="160"/>
      <c r="NQV87" s="160"/>
      <c r="NQW87" s="162"/>
      <c r="NQX87" s="163"/>
      <c r="NQY87" s="164"/>
      <c r="NQZ87" s="160"/>
      <c r="NRA87" s="160"/>
      <c r="NRB87" s="160"/>
      <c r="NRC87" s="160"/>
      <c r="NRD87" s="161"/>
      <c r="NRE87" s="160"/>
      <c r="NRF87" s="160"/>
      <c r="NRG87" s="160"/>
      <c r="NRH87" s="160"/>
      <c r="NRI87" s="162"/>
      <c r="NRJ87" s="163"/>
      <c r="NRK87" s="164"/>
      <c r="NRL87" s="160"/>
      <c r="NRM87" s="160"/>
      <c r="NRN87" s="160"/>
      <c r="NRO87" s="160"/>
      <c r="NRP87" s="161"/>
      <c r="NRQ87" s="160"/>
      <c r="NRR87" s="160"/>
      <c r="NRS87" s="160"/>
      <c r="NRT87" s="160"/>
      <c r="NRU87" s="162"/>
      <c r="NRV87" s="163"/>
      <c r="NRW87" s="164"/>
      <c r="NRX87" s="160"/>
      <c r="NRY87" s="160"/>
      <c r="NRZ87" s="160"/>
      <c r="NSA87" s="160"/>
      <c r="NSB87" s="161"/>
      <c r="NSC87" s="160"/>
      <c r="NSD87" s="160"/>
      <c r="NSE87" s="160"/>
      <c r="NSF87" s="160"/>
      <c r="NSG87" s="162"/>
      <c r="NSH87" s="163"/>
      <c r="NSI87" s="164"/>
      <c r="NSJ87" s="160"/>
      <c r="NSK87" s="160"/>
      <c r="NSL87" s="160"/>
      <c r="NSM87" s="160"/>
      <c r="NSN87" s="161"/>
      <c r="NSO87" s="160"/>
      <c r="NSP87" s="160"/>
      <c r="NSQ87" s="160"/>
      <c r="NSR87" s="160"/>
      <c r="NSS87" s="162"/>
      <c r="NST87" s="163"/>
      <c r="NSU87" s="164"/>
      <c r="NSV87" s="160"/>
      <c r="NSW87" s="160"/>
      <c r="NSX87" s="160"/>
      <c r="NSY87" s="160"/>
      <c r="NSZ87" s="161"/>
      <c r="NTA87" s="160"/>
      <c r="NTB87" s="160"/>
      <c r="NTC87" s="160"/>
      <c r="NTD87" s="160"/>
      <c r="NTE87" s="162"/>
      <c r="NTF87" s="163"/>
      <c r="NTG87" s="164"/>
      <c r="NTH87" s="160"/>
      <c r="NTI87" s="160"/>
      <c r="NTJ87" s="160"/>
      <c r="NTK87" s="160"/>
      <c r="NTL87" s="161"/>
      <c r="NTM87" s="160"/>
      <c r="NTN87" s="160"/>
      <c r="NTO87" s="160"/>
      <c r="NTP87" s="160"/>
      <c r="NTQ87" s="162"/>
      <c r="NTR87" s="163"/>
      <c r="NTS87" s="164"/>
      <c r="NTT87" s="160"/>
      <c r="NTU87" s="160"/>
      <c r="NTV87" s="160"/>
      <c r="NTW87" s="160"/>
      <c r="NTX87" s="161"/>
      <c r="NTY87" s="160"/>
      <c r="NTZ87" s="160"/>
      <c r="NUA87" s="160"/>
      <c r="NUB87" s="160"/>
      <c r="NUC87" s="162"/>
      <c r="NUD87" s="163"/>
      <c r="NUE87" s="164"/>
      <c r="NUF87" s="160"/>
      <c r="NUG87" s="160"/>
      <c r="NUH87" s="160"/>
      <c r="NUI87" s="160"/>
      <c r="NUJ87" s="161"/>
      <c r="NUK87" s="160"/>
      <c r="NUL87" s="160"/>
      <c r="NUM87" s="160"/>
      <c r="NUN87" s="160"/>
      <c r="NUO87" s="162"/>
      <c r="NUP87" s="163"/>
      <c r="NUQ87" s="164"/>
      <c r="NUR87" s="160"/>
      <c r="NUS87" s="160"/>
      <c r="NUT87" s="160"/>
      <c r="NUU87" s="160"/>
      <c r="NUV87" s="161"/>
      <c r="NUW87" s="160"/>
      <c r="NUX87" s="160"/>
      <c r="NUY87" s="160"/>
      <c r="NUZ87" s="160"/>
      <c r="NVA87" s="162"/>
      <c r="NVB87" s="163"/>
      <c r="NVC87" s="164"/>
      <c r="NVD87" s="160"/>
      <c r="NVE87" s="160"/>
      <c r="NVF87" s="160"/>
      <c r="NVG87" s="160"/>
      <c r="NVH87" s="161"/>
      <c r="NVI87" s="160"/>
      <c r="NVJ87" s="160"/>
      <c r="NVK87" s="160"/>
      <c r="NVL87" s="160"/>
      <c r="NVM87" s="162"/>
      <c r="NVN87" s="163"/>
      <c r="NVO87" s="164"/>
      <c r="NVP87" s="160"/>
      <c r="NVQ87" s="160"/>
      <c r="NVR87" s="160"/>
      <c r="NVS87" s="160"/>
      <c r="NVT87" s="161"/>
      <c r="NVU87" s="160"/>
      <c r="NVV87" s="160"/>
      <c r="NVW87" s="160"/>
      <c r="NVX87" s="160"/>
      <c r="NVY87" s="162"/>
      <c r="NVZ87" s="163"/>
      <c r="NWA87" s="164"/>
      <c r="NWB87" s="160"/>
      <c r="NWC87" s="160"/>
      <c r="NWD87" s="160"/>
      <c r="NWE87" s="160"/>
      <c r="NWF87" s="161"/>
      <c r="NWG87" s="160"/>
      <c r="NWH87" s="160"/>
      <c r="NWI87" s="160"/>
      <c r="NWJ87" s="160"/>
      <c r="NWK87" s="162"/>
      <c r="NWL87" s="163"/>
      <c r="NWM87" s="164"/>
      <c r="NWN87" s="160"/>
      <c r="NWO87" s="160"/>
      <c r="NWP87" s="160"/>
      <c r="NWQ87" s="160"/>
      <c r="NWR87" s="161"/>
      <c r="NWS87" s="160"/>
      <c r="NWT87" s="160"/>
      <c r="NWU87" s="160"/>
      <c r="NWV87" s="160"/>
      <c r="NWW87" s="162"/>
      <c r="NWX87" s="163"/>
      <c r="NWY87" s="164"/>
      <c r="NWZ87" s="160"/>
      <c r="NXA87" s="160"/>
      <c r="NXB87" s="160"/>
      <c r="NXC87" s="160"/>
      <c r="NXD87" s="161"/>
      <c r="NXE87" s="160"/>
      <c r="NXF87" s="160"/>
      <c r="NXG87" s="160"/>
      <c r="NXH87" s="160"/>
      <c r="NXI87" s="162"/>
      <c r="NXJ87" s="163"/>
      <c r="NXK87" s="164"/>
      <c r="NXL87" s="160"/>
      <c r="NXM87" s="160"/>
      <c r="NXN87" s="160"/>
      <c r="NXO87" s="160"/>
      <c r="NXP87" s="161"/>
      <c r="NXQ87" s="160"/>
      <c r="NXR87" s="160"/>
      <c r="NXS87" s="160"/>
      <c r="NXT87" s="160"/>
      <c r="NXU87" s="162"/>
      <c r="NXV87" s="163"/>
      <c r="NXW87" s="164"/>
      <c r="NXX87" s="160"/>
      <c r="NXY87" s="160"/>
      <c r="NXZ87" s="160"/>
      <c r="NYA87" s="160"/>
      <c r="NYB87" s="161"/>
      <c r="NYC87" s="160"/>
      <c r="NYD87" s="160"/>
      <c r="NYE87" s="160"/>
      <c r="NYF87" s="160"/>
      <c r="NYG87" s="162"/>
      <c r="NYH87" s="163"/>
      <c r="NYI87" s="164"/>
      <c r="NYJ87" s="160"/>
      <c r="NYK87" s="160"/>
      <c r="NYL87" s="160"/>
      <c r="NYM87" s="160"/>
      <c r="NYN87" s="161"/>
      <c r="NYO87" s="160"/>
      <c r="NYP87" s="160"/>
      <c r="NYQ87" s="160"/>
      <c r="NYR87" s="160"/>
      <c r="NYS87" s="162"/>
      <c r="NYT87" s="163"/>
      <c r="NYU87" s="164"/>
      <c r="NYV87" s="160"/>
      <c r="NYW87" s="160"/>
      <c r="NYX87" s="160"/>
      <c r="NYY87" s="160"/>
      <c r="NYZ87" s="161"/>
      <c r="NZA87" s="160"/>
      <c r="NZB87" s="160"/>
      <c r="NZC87" s="160"/>
      <c r="NZD87" s="160"/>
      <c r="NZE87" s="162"/>
      <c r="NZF87" s="163"/>
      <c r="NZG87" s="164"/>
      <c r="NZH87" s="160"/>
      <c r="NZI87" s="160"/>
      <c r="NZJ87" s="160"/>
      <c r="NZK87" s="160"/>
      <c r="NZL87" s="161"/>
      <c r="NZM87" s="160"/>
      <c r="NZN87" s="160"/>
      <c r="NZO87" s="160"/>
      <c r="NZP87" s="160"/>
      <c r="NZQ87" s="162"/>
      <c r="NZR87" s="163"/>
      <c r="NZS87" s="164"/>
      <c r="NZT87" s="160"/>
      <c r="NZU87" s="160"/>
      <c r="NZV87" s="160"/>
      <c r="NZW87" s="160"/>
      <c r="NZX87" s="161"/>
      <c r="NZY87" s="160"/>
      <c r="NZZ87" s="160"/>
      <c r="OAA87" s="160"/>
      <c r="OAB87" s="160"/>
      <c r="OAC87" s="162"/>
      <c r="OAD87" s="163"/>
      <c r="OAE87" s="164"/>
      <c r="OAF87" s="160"/>
      <c r="OAG87" s="160"/>
      <c r="OAH87" s="160"/>
      <c r="OAI87" s="160"/>
      <c r="OAJ87" s="161"/>
      <c r="OAK87" s="160"/>
      <c r="OAL87" s="160"/>
      <c r="OAM87" s="160"/>
      <c r="OAN87" s="160"/>
      <c r="OAO87" s="162"/>
      <c r="OAP87" s="163"/>
      <c r="OAQ87" s="164"/>
      <c r="OAR87" s="160"/>
      <c r="OAS87" s="160"/>
      <c r="OAT87" s="160"/>
      <c r="OAU87" s="160"/>
      <c r="OAV87" s="161"/>
      <c r="OAW87" s="160"/>
      <c r="OAX87" s="160"/>
      <c r="OAY87" s="160"/>
      <c r="OAZ87" s="160"/>
      <c r="OBA87" s="162"/>
      <c r="OBB87" s="163"/>
      <c r="OBC87" s="164"/>
      <c r="OBD87" s="160"/>
      <c r="OBE87" s="160"/>
      <c r="OBF87" s="160"/>
      <c r="OBG87" s="160"/>
      <c r="OBH87" s="161"/>
      <c r="OBI87" s="160"/>
      <c r="OBJ87" s="160"/>
      <c r="OBK87" s="160"/>
      <c r="OBL87" s="160"/>
      <c r="OBM87" s="162"/>
      <c r="OBN87" s="163"/>
      <c r="OBO87" s="164"/>
      <c r="OBP87" s="160"/>
      <c r="OBQ87" s="160"/>
      <c r="OBR87" s="160"/>
      <c r="OBS87" s="160"/>
      <c r="OBT87" s="161"/>
      <c r="OBU87" s="160"/>
      <c r="OBV87" s="160"/>
      <c r="OBW87" s="160"/>
      <c r="OBX87" s="160"/>
      <c r="OBY87" s="162"/>
      <c r="OBZ87" s="163"/>
      <c r="OCA87" s="164"/>
      <c r="OCB87" s="160"/>
      <c r="OCC87" s="160"/>
      <c r="OCD87" s="160"/>
      <c r="OCE87" s="160"/>
      <c r="OCF87" s="161"/>
      <c r="OCG87" s="160"/>
      <c r="OCH87" s="160"/>
      <c r="OCI87" s="160"/>
      <c r="OCJ87" s="160"/>
      <c r="OCK87" s="162"/>
      <c r="OCL87" s="163"/>
      <c r="OCM87" s="164"/>
      <c r="OCN87" s="160"/>
      <c r="OCO87" s="160"/>
      <c r="OCP87" s="160"/>
      <c r="OCQ87" s="160"/>
      <c r="OCR87" s="161"/>
      <c r="OCS87" s="160"/>
      <c r="OCT87" s="160"/>
      <c r="OCU87" s="160"/>
      <c r="OCV87" s="160"/>
      <c r="OCW87" s="162"/>
      <c r="OCX87" s="163"/>
      <c r="OCY87" s="164"/>
      <c r="OCZ87" s="160"/>
      <c r="ODA87" s="160"/>
      <c r="ODB87" s="160"/>
      <c r="ODC87" s="160"/>
      <c r="ODD87" s="161"/>
      <c r="ODE87" s="160"/>
      <c r="ODF87" s="160"/>
      <c r="ODG87" s="160"/>
      <c r="ODH87" s="160"/>
      <c r="ODI87" s="162"/>
      <c r="ODJ87" s="163"/>
      <c r="ODK87" s="164"/>
      <c r="ODL87" s="160"/>
      <c r="ODM87" s="160"/>
      <c r="ODN87" s="160"/>
      <c r="ODO87" s="160"/>
      <c r="ODP87" s="161"/>
      <c r="ODQ87" s="160"/>
      <c r="ODR87" s="160"/>
      <c r="ODS87" s="160"/>
      <c r="ODT87" s="160"/>
      <c r="ODU87" s="162"/>
      <c r="ODV87" s="163"/>
      <c r="ODW87" s="164"/>
      <c r="ODX87" s="160"/>
      <c r="ODY87" s="160"/>
      <c r="ODZ87" s="160"/>
      <c r="OEA87" s="160"/>
      <c r="OEB87" s="161"/>
      <c r="OEC87" s="160"/>
      <c r="OED87" s="160"/>
      <c r="OEE87" s="160"/>
      <c r="OEF87" s="160"/>
      <c r="OEG87" s="162"/>
      <c r="OEH87" s="163"/>
      <c r="OEI87" s="164"/>
      <c r="OEJ87" s="160"/>
      <c r="OEK87" s="160"/>
      <c r="OEL87" s="160"/>
      <c r="OEM87" s="160"/>
      <c r="OEN87" s="161"/>
      <c r="OEO87" s="160"/>
      <c r="OEP87" s="160"/>
      <c r="OEQ87" s="160"/>
      <c r="OER87" s="160"/>
      <c r="OES87" s="162"/>
      <c r="OET87" s="163"/>
      <c r="OEU87" s="164"/>
      <c r="OEV87" s="160"/>
      <c r="OEW87" s="160"/>
      <c r="OEX87" s="160"/>
      <c r="OEY87" s="160"/>
      <c r="OEZ87" s="161"/>
      <c r="OFA87" s="160"/>
      <c r="OFB87" s="160"/>
      <c r="OFC87" s="160"/>
      <c r="OFD87" s="160"/>
      <c r="OFE87" s="162"/>
      <c r="OFF87" s="163"/>
      <c r="OFG87" s="164"/>
      <c r="OFH87" s="160"/>
      <c r="OFI87" s="160"/>
      <c r="OFJ87" s="160"/>
      <c r="OFK87" s="160"/>
      <c r="OFL87" s="161"/>
      <c r="OFM87" s="160"/>
      <c r="OFN87" s="160"/>
      <c r="OFO87" s="160"/>
      <c r="OFP87" s="160"/>
      <c r="OFQ87" s="162"/>
      <c r="OFR87" s="163"/>
      <c r="OFS87" s="164"/>
      <c r="OFT87" s="160"/>
      <c r="OFU87" s="160"/>
      <c r="OFV87" s="160"/>
      <c r="OFW87" s="160"/>
      <c r="OFX87" s="161"/>
      <c r="OFY87" s="160"/>
      <c r="OFZ87" s="160"/>
      <c r="OGA87" s="160"/>
      <c r="OGB87" s="160"/>
      <c r="OGC87" s="162"/>
      <c r="OGD87" s="163"/>
      <c r="OGE87" s="164"/>
      <c r="OGF87" s="160"/>
      <c r="OGG87" s="160"/>
      <c r="OGH87" s="160"/>
      <c r="OGI87" s="160"/>
      <c r="OGJ87" s="161"/>
      <c r="OGK87" s="160"/>
      <c r="OGL87" s="160"/>
      <c r="OGM87" s="160"/>
      <c r="OGN87" s="160"/>
      <c r="OGO87" s="162"/>
      <c r="OGP87" s="163"/>
      <c r="OGQ87" s="164"/>
      <c r="OGR87" s="160"/>
      <c r="OGS87" s="160"/>
      <c r="OGT87" s="160"/>
      <c r="OGU87" s="160"/>
      <c r="OGV87" s="161"/>
      <c r="OGW87" s="160"/>
      <c r="OGX87" s="160"/>
      <c r="OGY87" s="160"/>
      <c r="OGZ87" s="160"/>
      <c r="OHA87" s="162"/>
      <c r="OHB87" s="163"/>
      <c r="OHC87" s="164"/>
      <c r="OHD87" s="160"/>
      <c r="OHE87" s="160"/>
      <c r="OHF87" s="160"/>
      <c r="OHG87" s="160"/>
      <c r="OHH87" s="161"/>
      <c r="OHI87" s="160"/>
      <c r="OHJ87" s="160"/>
      <c r="OHK87" s="160"/>
      <c r="OHL87" s="160"/>
      <c r="OHM87" s="162"/>
      <c r="OHN87" s="163"/>
      <c r="OHO87" s="164"/>
      <c r="OHP87" s="160"/>
      <c r="OHQ87" s="160"/>
      <c r="OHR87" s="160"/>
      <c r="OHS87" s="160"/>
      <c r="OHT87" s="161"/>
      <c r="OHU87" s="160"/>
      <c r="OHV87" s="160"/>
      <c r="OHW87" s="160"/>
      <c r="OHX87" s="160"/>
      <c r="OHY87" s="162"/>
      <c r="OHZ87" s="163"/>
      <c r="OIA87" s="164"/>
      <c r="OIB87" s="160"/>
      <c r="OIC87" s="160"/>
      <c r="OID87" s="160"/>
      <c r="OIE87" s="160"/>
      <c r="OIF87" s="161"/>
      <c r="OIG87" s="160"/>
      <c r="OIH87" s="160"/>
      <c r="OII87" s="160"/>
      <c r="OIJ87" s="160"/>
      <c r="OIK87" s="162"/>
      <c r="OIL87" s="163"/>
      <c r="OIM87" s="164"/>
      <c r="OIN87" s="160"/>
      <c r="OIO87" s="160"/>
      <c r="OIP87" s="160"/>
      <c r="OIQ87" s="160"/>
      <c r="OIR87" s="161"/>
      <c r="OIS87" s="160"/>
      <c r="OIT87" s="160"/>
      <c r="OIU87" s="160"/>
      <c r="OIV87" s="160"/>
      <c r="OIW87" s="162"/>
      <c r="OIX87" s="163"/>
      <c r="OIY87" s="164"/>
      <c r="OIZ87" s="160"/>
      <c r="OJA87" s="160"/>
      <c r="OJB87" s="160"/>
      <c r="OJC87" s="160"/>
      <c r="OJD87" s="161"/>
      <c r="OJE87" s="160"/>
      <c r="OJF87" s="160"/>
      <c r="OJG87" s="160"/>
      <c r="OJH87" s="160"/>
      <c r="OJI87" s="162"/>
      <c r="OJJ87" s="163"/>
      <c r="OJK87" s="164"/>
      <c r="OJL87" s="160"/>
      <c r="OJM87" s="160"/>
      <c r="OJN87" s="160"/>
      <c r="OJO87" s="160"/>
      <c r="OJP87" s="161"/>
      <c r="OJQ87" s="160"/>
      <c r="OJR87" s="160"/>
      <c r="OJS87" s="160"/>
      <c r="OJT87" s="160"/>
      <c r="OJU87" s="162"/>
      <c r="OJV87" s="163"/>
      <c r="OJW87" s="164"/>
      <c r="OJX87" s="160"/>
      <c r="OJY87" s="160"/>
      <c r="OJZ87" s="160"/>
      <c r="OKA87" s="160"/>
      <c r="OKB87" s="161"/>
      <c r="OKC87" s="160"/>
      <c r="OKD87" s="160"/>
      <c r="OKE87" s="160"/>
      <c r="OKF87" s="160"/>
      <c r="OKG87" s="162"/>
      <c r="OKH87" s="163"/>
      <c r="OKI87" s="164"/>
      <c r="OKJ87" s="160"/>
      <c r="OKK87" s="160"/>
      <c r="OKL87" s="160"/>
      <c r="OKM87" s="160"/>
      <c r="OKN87" s="161"/>
      <c r="OKO87" s="160"/>
      <c r="OKP87" s="160"/>
      <c r="OKQ87" s="160"/>
      <c r="OKR87" s="160"/>
      <c r="OKS87" s="162"/>
      <c r="OKT87" s="163"/>
      <c r="OKU87" s="164"/>
      <c r="OKV87" s="160"/>
      <c r="OKW87" s="160"/>
      <c r="OKX87" s="160"/>
      <c r="OKY87" s="160"/>
      <c r="OKZ87" s="161"/>
      <c r="OLA87" s="160"/>
      <c r="OLB87" s="160"/>
      <c r="OLC87" s="160"/>
      <c r="OLD87" s="160"/>
      <c r="OLE87" s="162"/>
      <c r="OLF87" s="163"/>
      <c r="OLG87" s="164"/>
      <c r="OLH87" s="160"/>
      <c r="OLI87" s="160"/>
      <c r="OLJ87" s="160"/>
      <c r="OLK87" s="160"/>
      <c r="OLL87" s="161"/>
      <c r="OLM87" s="160"/>
      <c r="OLN87" s="160"/>
      <c r="OLO87" s="160"/>
      <c r="OLP87" s="160"/>
      <c r="OLQ87" s="162"/>
      <c r="OLR87" s="163"/>
      <c r="OLS87" s="164"/>
      <c r="OLT87" s="160"/>
      <c r="OLU87" s="160"/>
      <c r="OLV87" s="160"/>
      <c r="OLW87" s="160"/>
      <c r="OLX87" s="161"/>
      <c r="OLY87" s="160"/>
      <c r="OLZ87" s="160"/>
      <c r="OMA87" s="160"/>
      <c r="OMB87" s="160"/>
      <c r="OMC87" s="162"/>
      <c r="OMD87" s="163"/>
      <c r="OME87" s="164"/>
      <c r="OMF87" s="160"/>
      <c r="OMG87" s="160"/>
      <c r="OMH87" s="160"/>
      <c r="OMI87" s="160"/>
      <c r="OMJ87" s="161"/>
      <c r="OMK87" s="160"/>
      <c r="OML87" s="160"/>
      <c r="OMM87" s="160"/>
      <c r="OMN87" s="160"/>
      <c r="OMO87" s="162"/>
      <c r="OMP87" s="163"/>
      <c r="OMQ87" s="164"/>
      <c r="OMR87" s="160"/>
      <c r="OMS87" s="160"/>
      <c r="OMT87" s="160"/>
      <c r="OMU87" s="160"/>
      <c r="OMV87" s="161"/>
      <c r="OMW87" s="160"/>
      <c r="OMX87" s="160"/>
      <c r="OMY87" s="160"/>
      <c r="OMZ87" s="160"/>
      <c r="ONA87" s="162"/>
      <c r="ONB87" s="163"/>
      <c r="ONC87" s="164"/>
      <c r="OND87" s="160"/>
      <c r="ONE87" s="160"/>
      <c r="ONF87" s="160"/>
      <c r="ONG87" s="160"/>
      <c r="ONH87" s="161"/>
      <c r="ONI87" s="160"/>
      <c r="ONJ87" s="160"/>
      <c r="ONK87" s="160"/>
      <c r="ONL87" s="160"/>
      <c r="ONM87" s="162"/>
      <c r="ONN87" s="163"/>
      <c r="ONO87" s="164"/>
      <c r="ONP87" s="160"/>
      <c r="ONQ87" s="160"/>
      <c r="ONR87" s="160"/>
      <c r="ONS87" s="160"/>
      <c r="ONT87" s="161"/>
      <c r="ONU87" s="160"/>
      <c r="ONV87" s="160"/>
      <c r="ONW87" s="160"/>
      <c r="ONX87" s="160"/>
      <c r="ONY87" s="162"/>
      <c r="ONZ87" s="163"/>
      <c r="OOA87" s="164"/>
      <c r="OOB87" s="160"/>
      <c r="OOC87" s="160"/>
      <c r="OOD87" s="160"/>
      <c r="OOE87" s="160"/>
      <c r="OOF87" s="161"/>
      <c r="OOG87" s="160"/>
      <c r="OOH87" s="160"/>
      <c r="OOI87" s="160"/>
      <c r="OOJ87" s="160"/>
      <c r="OOK87" s="162"/>
      <c r="OOL87" s="163"/>
      <c r="OOM87" s="164"/>
      <c r="OON87" s="160"/>
      <c r="OOO87" s="160"/>
      <c r="OOP87" s="160"/>
      <c r="OOQ87" s="160"/>
      <c r="OOR87" s="161"/>
      <c r="OOS87" s="160"/>
      <c r="OOT87" s="160"/>
      <c r="OOU87" s="160"/>
      <c r="OOV87" s="160"/>
      <c r="OOW87" s="162"/>
      <c r="OOX87" s="163"/>
      <c r="OOY87" s="164"/>
      <c r="OOZ87" s="160"/>
      <c r="OPA87" s="160"/>
      <c r="OPB87" s="160"/>
      <c r="OPC87" s="160"/>
      <c r="OPD87" s="161"/>
      <c r="OPE87" s="160"/>
      <c r="OPF87" s="160"/>
      <c r="OPG87" s="160"/>
      <c r="OPH87" s="160"/>
      <c r="OPI87" s="162"/>
      <c r="OPJ87" s="163"/>
      <c r="OPK87" s="164"/>
      <c r="OPL87" s="160"/>
      <c r="OPM87" s="160"/>
      <c r="OPN87" s="160"/>
      <c r="OPO87" s="160"/>
      <c r="OPP87" s="161"/>
      <c r="OPQ87" s="160"/>
      <c r="OPR87" s="160"/>
      <c r="OPS87" s="160"/>
      <c r="OPT87" s="160"/>
      <c r="OPU87" s="162"/>
      <c r="OPV87" s="163"/>
      <c r="OPW87" s="164"/>
      <c r="OPX87" s="160"/>
      <c r="OPY87" s="160"/>
      <c r="OPZ87" s="160"/>
      <c r="OQA87" s="160"/>
      <c r="OQB87" s="161"/>
      <c r="OQC87" s="160"/>
      <c r="OQD87" s="160"/>
      <c r="OQE87" s="160"/>
      <c r="OQF87" s="160"/>
      <c r="OQG87" s="162"/>
      <c r="OQH87" s="163"/>
      <c r="OQI87" s="164"/>
      <c r="OQJ87" s="160"/>
      <c r="OQK87" s="160"/>
      <c r="OQL87" s="160"/>
      <c r="OQM87" s="160"/>
      <c r="OQN87" s="161"/>
      <c r="OQO87" s="160"/>
      <c r="OQP87" s="160"/>
      <c r="OQQ87" s="160"/>
      <c r="OQR87" s="160"/>
      <c r="OQS87" s="162"/>
      <c r="OQT87" s="163"/>
      <c r="OQU87" s="164"/>
      <c r="OQV87" s="160"/>
      <c r="OQW87" s="160"/>
      <c r="OQX87" s="160"/>
      <c r="OQY87" s="160"/>
      <c r="OQZ87" s="161"/>
      <c r="ORA87" s="160"/>
      <c r="ORB87" s="160"/>
      <c r="ORC87" s="160"/>
      <c r="ORD87" s="160"/>
      <c r="ORE87" s="162"/>
      <c r="ORF87" s="163"/>
      <c r="ORG87" s="164"/>
      <c r="ORH87" s="160"/>
      <c r="ORI87" s="160"/>
      <c r="ORJ87" s="160"/>
      <c r="ORK87" s="160"/>
      <c r="ORL87" s="161"/>
      <c r="ORM87" s="160"/>
      <c r="ORN87" s="160"/>
      <c r="ORO87" s="160"/>
      <c r="ORP87" s="160"/>
      <c r="ORQ87" s="162"/>
      <c r="ORR87" s="163"/>
      <c r="ORS87" s="164"/>
      <c r="ORT87" s="160"/>
      <c r="ORU87" s="160"/>
      <c r="ORV87" s="160"/>
      <c r="ORW87" s="160"/>
      <c r="ORX87" s="161"/>
      <c r="ORY87" s="160"/>
      <c r="ORZ87" s="160"/>
      <c r="OSA87" s="160"/>
      <c r="OSB87" s="160"/>
      <c r="OSC87" s="162"/>
      <c r="OSD87" s="163"/>
      <c r="OSE87" s="164"/>
      <c r="OSF87" s="160"/>
      <c r="OSG87" s="160"/>
      <c r="OSH87" s="160"/>
      <c r="OSI87" s="160"/>
      <c r="OSJ87" s="161"/>
      <c r="OSK87" s="160"/>
      <c r="OSL87" s="160"/>
      <c r="OSM87" s="160"/>
      <c r="OSN87" s="160"/>
      <c r="OSO87" s="162"/>
      <c r="OSP87" s="163"/>
      <c r="OSQ87" s="164"/>
      <c r="OSR87" s="160"/>
      <c r="OSS87" s="160"/>
      <c r="OST87" s="160"/>
      <c r="OSU87" s="160"/>
      <c r="OSV87" s="161"/>
      <c r="OSW87" s="160"/>
      <c r="OSX87" s="160"/>
      <c r="OSY87" s="160"/>
      <c r="OSZ87" s="160"/>
      <c r="OTA87" s="162"/>
      <c r="OTB87" s="163"/>
      <c r="OTC87" s="164"/>
      <c r="OTD87" s="160"/>
      <c r="OTE87" s="160"/>
      <c r="OTF87" s="160"/>
      <c r="OTG87" s="160"/>
      <c r="OTH87" s="161"/>
      <c r="OTI87" s="160"/>
      <c r="OTJ87" s="160"/>
      <c r="OTK87" s="160"/>
      <c r="OTL87" s="160"/>
      <c r="OTM87" s="162"/>
      <c r="OTN87" s="163"/>
      <c r="OTO87" s="164"/>
      <c r="OTP87" s="160"/>
      <c r="OTQ87" s="160"/>
      <c r="OTR87" s="160"/>
      <c r="OTS87" s="160"/>
      <c r="OTT87" s="161"/>
      <c r="OTU87" s="160"/>
      <c r="OTV87" s="160"/>
      <c r="OTW87" s="160"/>
      <c r="OTX87" s="160"/>
      <c r="OTY87" s="162"/>
      <c r="OTZ87" s="163"/>
      <c r="OUA87" s="164"/>
      <c r="OUB87" s="160"/>
      <c r="OUC87" s="160"/>
      <c r="OUD87" s="160"/>
      <c r="OUE87" s="160"/>
      <c r="OUF87" s="161"/>
      <c r="OUG87" s="160"/>
      <c r="OUH87" s="160"/>
      <c r="OUI87" s="160"/>
      <c r="OUJ87" s="160"/>
      <c r="OUK87" s="162"/>
      <c r="OUL87" s="163"/>
      <c r="OUM87" s="164"/>
      <c r="OUN87" s="160"/>
      <c r="OUO87" s="160"/>
      <c r="OUP87" s="160"/>
      <c r="OUQ87" s="160"/>
      <c r="OUR87" s="161"/>
      <c r="OUS87" s="160"/>
      <c r="OUT87" s="160"/>
      <c r="OUU87" s="160"/>
      <c r="OUV87" s="160"/>
      <c r="OUW87" s="162"/>
      <c r="OUX87" s="163"/>
      <c r="OUY87" s="164"/>
      <c r="OUZ87" s="160"/>
      <c r="OVA87" s="160"/>
      <c r="OVB87" s="160"/>
      <c r="OVC87" s="160"/>
      <c r="OVD87" s="161"/>
      <c r="OVE87" s="160"/>
      <c r="OVF87" s="160"/>
      <c r="OVG87" s="160"/>
      <c r="OVH87" s="160"/>
      <c r="OVI87" s="162"/>
      <c r="OVJ87" s="163"/>
      <c r="OVK87" s="164"/>
      <c r="OVL87" s="160"/>
      <c r="OVM87" s="160"/>
      <c r="OVN87" s="160"/>
      <c r="OVO87" s="160"/>
      <c r="OVP87" s="161"/>
      <c r="OVQ87" s="160"/>
      <c r="OVR87" s="160"/>
      <c r="OVS87" s="160"/>
      <c r="OVT87" s="160"/>
      <c r="OVU87" s="162"/>
      <c r="OVV87" s="163"/>
      <c r="OVW87" s="164"/>
      <c r="OVX87" s="160"/>
      <c r="OVY87" s="160"/>
      <c r="OVZ87" s="160"/>
      <c r="OWA87" s="160"/>
      <c r="OWB87" s="161"/>
      <c r="OWC87" s="160"/>
      <c r="OWD87" s="160"/>
      <c r="OWE87" s="160"/>
      <c r="OWF87" s="160"/>
      <c r="OWG87" s="162"/>
      <c r="OWH87" s="163"/>
      <c r="OWI87" s="164"/>
      <c r="OWJ87" s="160"/>
      <c r="OWK87" s="160"/>
      <c r="OWL87" s="160"/>
      <c r="OWM87" s="160"/>
      <c r="OWN87" s="161"/>
      <c r="OWO87" s="160"/>
      <c r="OWP87" s="160"/>
      <c r="OWQ87" s="160"/>
      <c r="OWR87" s="160"/>
      <c r="OWS87" s="162"/>
      <c r="OWT87" s="163"/>
      <c r="OWU87" s="164"/>
      <c r="OWV87" s="160"/>
      <c r="OWW87" s="160"/>
      <c r="OWX87" s="160"/>
      <c r="OWY87" s="160"/>
      <c r="OWZ87" s="161"/>
      <c r="OXA87" s="160"/>
      <c r="OXB87" s="160"/>
      <c r="OXC87" s="160"/>
      <c r="OXD87" s="160"/>
      <c r="OXE87" s="162"/>
      <c r="OXF87" s="163"/>
      <c r="OXG87" s="164"/>
      <c r="OXH87" s="160"/>
      <c r="OXI87" s="160"/>
      <c r="OXJ87" s="160"/>
      <c r="OXK87" s="160"/>
      <c r="OXL87" s="161"/>
      <c r="OXM87" s="160"/>
      <c r="OXN87" s="160"/>
      <c r="OXO87" s="160"/>
      <c r="OXP87" s="160"/>
      <c r="OXQ87" s="162"/>
      <c r="OXR87" s="163"/>
      <c r="OXS87" s="164"/>
      <c r="OXT87" s="160"/>
      <c r="OXU87" s="160"/>
      <c r="OXV87" s="160"/>
      <c r="OXW87" s="160"/>
      <c r="OXX87" s="161"/>
      <c r="OXY87" s="160"/>
      <c r="OXZ87" s="160"/>
      <c r="OYA87" s="160"/>
      <c r="OYB87" s="160"/>
      <c r="OYC87" s="162"/>
      <c r="OYD87" s="163"/>
      <c r="OYE87" s="164"/>
      <c r="OYF87" s="160"/>
      <c r="OYG87" s="160"/>
      <c r="OYH87" s="160"/>
      <c r="OYI87" s="160"/>
      <c r="OYJ87" s="161"/>
      <c r="OYK87" s="160"/>
      <c r="OYL87" s="160"/>
      <c r="OYM87" s="160"/>
      <c r="OYN87" s="160"/>
      <c r="OYO87" s="162"/>
      <c r="OYP87" s="163"/>
      <c r="OYQ87" s="164"/>
      <c r="OYR87" s="160"/>
      <c r="OYS87" s="160"/>
      <c r="OYT87" s="160"/>
      <c r="OYU87" s="160"/>
      <c r="OYV87" s="161"/>
      <c r="OYW87" s="160"/>
      <c r="OYX87" s="160"/>
      <c r="OYY87" s="160"/>
      <c r="OYZ87" s="160"/>
      <c r="OZA87" s="162"/>
      <c r="OZB87" s="163"/>
      <c r="OZC87" s="164"/>
      <c r="OZD87" s="160"/>
      <c r="OZE87" s="160"/>
      <c r="OZF87" s="160"/>
      <c r="OZG87" s="160"/>
      <c r="OZH87" s="161"/>
      <c r="OZI87" s="160"/>
      <c r="OZJ87" s="160"/>
      <c r="OZK87" s="160"/>
      <c r="OZL87" s="160"/>
      <c r="OZM87" s="162"/>
      <c r="OZN87" s="163"/>
      <c r="OZO87" s="164"/>
      <c r="OZP87" s="160"/>
      <c r="OZQ87" s="160"/>
      <c r="OZR87" s="160"/>
      <c r="OZS87" s="160"/>
      <c r="OZT87" s="161"/>
      <c r="OZU87" s="160"/>
      <c r="OZV87" s="160"/>
      <c r="OZW87" s="160"/>
      <c r="OZX87" s="160"/>
      <c r="OZY87" s="162"/>
      <c r="OZZ87" s="163"/>
      <c r="PAA87" s="164"/>
      <c r="PAB87" s="160"/>
      <c r="PAC87" s="160"/>
      <c r="PAD87" s="160"/>
      <c r="PAE87" s="160"/>
      <c r="PAF87" s="161"/>
      <c r="PAG87" s="160"/>
      <c r="PAH87" s="160"/>
      <c r="PAI87" s="160"/>
      <c r="PAJ87" s="160"/>
      <c r="PAK87" s="162"/>
      <c r="PAL87" s="163"/>
      <c r="PAM87" s="164"/>
      <c r="PAN87" s="160"/>
      <c r="PAO87" s="160"/>
      <c r="PAP87" s="160"/>
      <c r="PAQ87" s="160"/>
      <c r="PAR87" s="161"/>
      <c r="PAS87" s="160"/>
      <c r="PAT87" s="160"/>
      <c r="PAU87" s="160"/>
      <c r="PAV87" s="160"/>
      <c r="PAW87" s="162"/>
      <c r="PAX87" s="163"/>
      <c r="PAY87" s="164"/>
      <c r="PAZ87" s="160"/>
      <c r="PBA87" s="160"/>
      <c r="PBB87" s="160"/>
      <c r="PBC87" s="160"/>
      <c r="PBD87" s="161"/>
      <c r="PBE87" s="160"/>
      <c r="PBF87" s="160"/>
      <c r="PBG87" s="160"/>
      <c r="PBH87" s="160"/>
      <c r="PBI87" s="162"/>
      <c r="PBJ87" s="163"/>
      <c r="PBK87" s="164"/>
      <c r="PBL87" s="160"/>
      <c r="PBM87" s="160"/>
      <c r="PBN87" s="160"/>
      <c r="PBO87" s="160"/>
      <c r="PBP87" s="161"/>
      <c r="PBQ87" s="160"/>
      <c r="PBR87" s="160"/>
      <c r="PBS87" s="160"/>
      <c r="PBT87" s="160"/>
      <c r="PBU87" s="162"/>
      <c r="PBV87" s="163"/>
      <c r="PBW87" s="164"/>
      <c r="PBX87" s="160"/>
      <c r="PBY87" s="160"/>
      <c r="PBZ87" s="160"/>
      <c r="PCA87" s="160"/>
      <c r="PCB87" s="161"/>
      <c r="PCC87" s="160"/>
      <c r="PCD87" s="160"/>
      <c r="PCE87" s="160"/>
      <c r="PCF87" s="160"/>
      <c r="PCG87" s="162"/>
      <c r="PCH87" s="163"/>
      <c r="PCI87" s="164"/>
      <c r="PCJ87" s="160"/>
      <c r="PCK87" s="160"/>
      <c r="PCL87" s="160"/>
      <c r="PCM87" s="160"/>
      <c r="PCN87" s="161"/>
      <c r="PCO87" s="160"/>
      <c r="PCP87" s="160"/>
      <c r="PCQ87" s="160"/>
      <c r="PCR87" s="160"/>
      <c r="PCS87" s="162"/>
      <c r="PCT87" s="163"/>
      <c r="PCU87" s="164"/>
      <c r="PCV87" s="160"/>
      <c r="PCW87" s="160"/>
      <c r="PCX87" s="160"/>
      <c r="PCY87" s="160"/>
      <c r="PCZ87" s="161"/>
      <c r="PDA87" s="160"/>
      <c r="PDB87" s="160"/>
      <c r="PDC87" s="160"/>
      <c r="PDD87" s="160"/>
      <c r="PDE87" s="162"/>
      <c r="PDF87" s="163"/>
      <c r="PDG87" s="164"/>
      <c r="PDH87" s="160"/>
      <c r="PDI87" s="160"/>
      <c r="PDJ87" s="160"/>
      <c r="PDK87" s="160"/>
      <c r="PDL87" s="161"/>
      <c r="PDM87" s="160"/>
      <c r="PDN87" s="160"/>
      <c r="PDO87" s="160"/>
      <c r="PDP87" s="160"/>
      <c r="PDQ87" s="162"/>
      <c r="PDR87" s="163"/>
      <c r="PDS87" s="164"/>
      <c r="PDT87" s="160"/>
      <c r="PDU87" s="160"/>
      <c r="PDV87" s="160"/>
      <c r="PDW87" s="160"/>
      <c r="PDX87" s="161"/>
      <c r="PDY87" s="160"/>
      <c r="PDZ87" s="160"/>
      <c r="PEA87" s="160"/>
      <c r="PEB87" s="160"/>
      <c r="PEC87" s="162"/>
      <c r="PED87" s="163"/>
      <c r="PEE87" s="164"/>
      <c r="PEF87" s="160"/>
      <c r="PEG87" s="160"/>
      <c r="PEH87" s="160"/>
      <c r="PEI87" s="160"/>
      <c r="PEJ87" s="161"/>
      <c r="PEK87" s="160"/>
      <c r="PEL87" s="160"/>
      <c r="PEM87" s="160"/>
      <c r="PEN87" s="160"/>
      <c r="PEO87" s="162"/>
      <c r="PEP87" s="163"/>
      <c r="PEQ87" s="164"/>
      <c r="PER87" s="160"/>
      <c r="PES87" s="160"/>
      <c r="PET87" s="160"/>
      <c r="PEU87" s="160"/>
      <c r="PEV87" s="161"/>
      <c r="PEW87" s="160"/>
      <c r="PEX87" s="160"/>
      <c r="PEY87" s="160"/>
      <c r="PEZ87" s="160"/>
      <c r="PFA87" s="162"/>
      <c r="PFB87" s="163"/>
      <c r="PFC87" s="164"/>
      <c r="PFD87" s="160"/>
      <c r="PFE87" s="160"/>
      <c r="PFF87" s="160"/>
      <c r="PFG87" s="160"/>
      <c r="PFH87" s="161"/>
      <c r="PFI87" s="160"/>
      <c r="PFJ87" s="160"/>
      <c r="PFK87" s="160"/>
      <c r="PFL87" s="160"/>
      <c r="PFM87" s="162"/>
      <c r="PFN87" s="163"/>
      <c r="PFO87" s="164"/>
      <c r="PFP87" s="160"/>
      <c r="PFQ87" s="160"/>
      <c r="PFR87" s="160"/>
      <c r="PFS87" s="160"/>
      <c r="PFT87" s="161"/>
      <c r="PFU87" s="160"/>
      <c r="PFV87" s="160"/>
      <c r="PFW87" s="160"/>
      <c r="PFX87" s="160"/>
      <c r="PFY87" s="162"/>
      <c r="PFZ87" s="163"/>
      <c r="PGA87" s="164"/>
      <c r="PGB87" s="160"/>
      <c r="PGC87" s="160"/>
      <c r="PGD87" s="160"/>
      <c r="PGE87" s="160"/>
      <c r="PGF87" s="161"/>
      <c r="PGG87" s="160"/>
      <c r="PGH87" s="160"/>
      <c r="PGI87" s="160"/>
      <c r="PGJ87" s="160"/>
      <c r="PGK87" s="162"/>
      <c r="PGL87" s="163"/>
      <c r="PGM87" s="164"/>
      <c r="PGN87" s="160"/>
      <c r="PGO87" s="160"/>
      <c r="PGP87" s="160"/>
      <c r="PGQ87" s="160"/>
      <c r="PGR87" s="161"/>
      <c r="PGS87" s="160"/>
      <c r="PGT87" s="160"/>
      <c r="PGU87" s="160"/>
      <c r="PGV87" s="160"/>
      <c r="PGW87" s="162"/>
      <c r="PGX87" s="163"/>
      <c r="PGY87" s="164"/>
      <c r="PGZ87" s="160"/>
      <c r="PHA87" s="160"/>
      <c r="PHB87" s="160"/>
      <c r="PHC87" s="160"/>
      <c r="PHD87" s="161"/>
      <c r="PHE87" s="160"/>
      <c r="PHF87" s="160"/>
      <c r="PHG87" s="160"/>
      <c r="PHH87" s="160"/>
      <c r="PHI87" s="162"/>
      <c r="PHJ87" s="163"/>
      <c r="PHK87" s="164"/>
      <c r="PHL87" s="160"/>
      <c r="PHM87" s="160"/>
      <c r="PHN87" s="160"/>
      <c r="PHO87" s="160"/>
      <c r="PHP87" s="161"/>
      <c r="PHQ87" s="160"/>
      <c r="PHR87" s="160"/>
      <c r="PHS87" s="160"/>
      <c r="PHT87" s="160"/>
      <c r="PHU87" s="162"/>
      <c r="PHV87" s="163"/>
      <c r="PHW87" s="164"/>
      <c r="PHX87" s="160"/>
      <c r="PHY87" s="160"/>
      <c r="PHZ87" s="160"/>
      <c r="PIA87" s="160"/>
      <c r="PIB87" s="161"/>
      <c r="PIC87" s="160"/>
      <c r="PID87" s="160"/>
      <c r="PIE87" s="160"/>
      <c r="PIF87" s="160"/>
      <c r="PIG87" s="162"/>
      <c r="PIH87" s="163"/>
      <c r="PII87" s="164"/>
      <c r="PIJ87" s="160"/>
      <c r="PIK87" s="160"/>
      <c r="PIL87" s="160"/>
      <c r="PIM87" s="160"/>
      <c r="PIN87" s="161"/>
      <c r="PIO87" s="160"/>
      <c r="PIP87" s="160"/>
      <c r="PIQ87" s="160"/>
      <c r="PIR87" s="160"/>
      <c r="PIS87" s="162"/>
      <c r="PIT87" s="163"/>
      <c r="PIU87" s="164"/>
      <c r="PIV87" s="160"/>
      <c r="PIW87" s="160"/>
      <c r="PIX87" s="160"/>
      <c r="PIY87" s="160"/>
      <c r="PIZ87" s="161"/>
      <c r="PJA87" s="160"/>
      <c r="PJB87" s="160"/>
      <c r="PJC87" s="160"/>
      <c r="PJD87" s="160"/>
      <c r="PJE87" s="162"/>
      <c r="PJF87" s="163"/>
      <c r="PJG87" s="164"/>
      <c r="PJH87" s="160"/>
      <c r="PJI87" s="160"/>
      <c r="PJJ87" s="160"/>
      <c r="PJK87" s="160"/>
      <c r="PJL87" s="161"/>
      <c r="PJM87" s="160"/>
      <c r="PJN87" s="160"/>
      <c r="PJO87" s="160"/>
      <c r="PJP87" s="160"/>
      <c r="PJQ87" s="162"/>
      <c r="PJR87" s="163"/>
      <c r="PJS87" s="164"/>
      <c r="PJT87" s="160"/>
      <c r="PJU87" s="160"/>
      <c r="PJV87" s="160"/>
      <c r="PJW87" s="160"/>
      <c r="PJX87" s="161"/>
      <c r="PJY87" s="160"/>
      <c r="PJZ87" s="160"/>
      <c r="PKA87" s="160"/>
      <c r="PKB87" s="160"/>
      <c r="PKC87" s="162"/>
      <c r="PKD87" s="163"/>
      <c r="PKE87" s="164"/>
      <c r="PKF87" s="160"/>
      <c r="PKG87" s="160"/>
      <c r="PKH87" s="160"/>
      <c r="PKI87" s="160"/>
      <c r="PKJ87" s="161"/>
      <c r="PKK87" s="160"/>
      <c r="PKL87" s="160"/>
      <c r="PKM87" s="160"/>
      <c r="PKN87" s="160"/>
      <c r="PKO87" s="162"/>
      <c r="PKP87" s="163"/>
      <c r="PKQ87" s="164"/>
      <c r="PKR87" s="160"/>
      <c r="PKS87" s="160"/>
      <c r="PKT87" s="160"/>
      <c r="PKU87" s="160"/>
      <c r="PKV87" s="161"/>
      <c r="PKW87" s="160"/>
      <c r="PKX87" s="160"/>
      <c r="PKY87" s="160"/>
      <c r="PKZ87" s="160"/>
      <c r="PLA87" s="162"/>
      <c r="PLB87" s="163"/>
      <c r="PLC87" s="164"/>
      <c r="PLD87" s="160"/>
      <c r="PLE87" s="160"/>
      <c r="PLF87" s="160"/>
      <c r="PLG87" s="160"/>
      <c r="PLH87" s="161"/>
      <c r="PLI87" s="160"/>
      <c r="PLJ87" s="160"/>
      <c r="PLK87" s="160"/>
      <c r="PLL87" s="160"/>
      <c r="PLM87" s="162"/>
      <c r="PLN87" s="163"/>
      <c r="PLO87" s="164"/>
      <c r="PLP87" s="160"/>
      <c r="PLQ87" s="160"/>
      <c r="PLR87" s="160"/>
      <c r="PLS87" s="160"/>
      <c r="PLT87" s="161"/>
      <c r="PLU87" s="160"/>
      <c r="PLV87" s="160"/>
      <c r="PLW87" s="160"/>
      <c r="PLX87" s="160"/>
      <c r="PLY87" s="162"/>
      <c r="PLZ87" s="163"/>
      <c r="PMA87" s="164"/>
      <c r="PMB87" s="160"/>
      <c r="PMC87" s="160"/>
      <c r="PMD87" s="160"/>
      <c r="PME87" s="160"/>
      <c r="PMF87" s="161"/>
      <c r="PMG87" s="160"/>
      <c r="PMH87" s="160"/>
      <c r="PMI87" s="160"/>
      <c r="PMJ87" s="160"/>
      <c r="PMK87" s="162"/>
      <c r="PML87" s="163"/>
      <c r="PMM87" s="164"/>
      <c r="PMN87" s="160"/>
      <c r="PMO87" s="160"/>
      <c r="PMP87" s="160"/>
      <c r="PMQ87" s="160"/>
      <c r="PMR87" s="161"/>
      <c r="PMS87" s="160"/>
      <c r="PMT87" s="160"/>
      <c r="PMU87" s="160"/>
      <c r="PMV87" s="160"/>
      <c r="PMW87" s="162"/>
      <c r="PMX87" s="163"/>
      <c r="PMY87" s="164"/>
      <c r="PMZ87" s="160"/>
      <c r="PNA87" s="160"/>
      <c r="PNB87" s="160"/>
      <c r="PNC87" s="160"/>
      <c r="PND87" s="161"/>
      <c r="PNE87" s="160"/>
      <c r="PNF87" s="160"/>
      <c r="PNG87" s="160"/>
      <c r="PNH87" s="160"/>
      <c r="PNI87" s="162"/>
      <c r="PNJ87" s="163"/>
      <c r="PNK87" s="164"/>
      <c r="PNL87" s="160"/>
      <c r="PNM87" s="160"/>
      <c r="PNN87" s="160"/>
      <c r="PNO87" s="160"/>
      <c r="PNP87" s="161"/>
      <c r="PNQ87" s="160"/>
      <c r="PNR87" s="160"/>
      <c r="PNS87" s="160"/>
      <c r="PNT87" s="160"/>
      <c r="PNU87" s="162"/>
      <c r="PNV87" s="163"/>
      <c r="PNW87" s="164"/>
      <c r="PNX87" s="160"/>
      <c r="PNY87" s="160"/>
      <c r="PNZ87" s="160"/>
      <c r="POA87" s="160"/>
      <c r="POB87" s="161"/>
      <c r="POC87" s="160"/>
      <c r="POD87" s="160"/>
      <c r="POE87" s="160"/>
      <c r="POF87" s="160"/>
      <c r="POG87" s="162"/>
      <c r="POH87" s="163"/>
      <c r="POI87" s="164"/>
      <c r="POJ87" s="160"/>
      <c r="POK87" s="160"/>
      <c r="POL87" s="160"/>
      <c r="POM87" s="160"/>
      <c r="PON87" s="161"/>
      <c r="POO87" s="160"/>
      <c r="POP87" s="160"/>
      <c r="POQ87" s="160"/>
      <c r="POR87" s="160"/>
      <c r="POS87" s="162"/>
      <c r="POT87" s="163"/>
      <c r="POU87" s="164"/>
      <c r="POV87" s="160"/>
      <c r="POW87" s="160"/>
      <c r="POX87" s="160"/>
      <c r="POY87" s="160"/>
      <c r="POZ87" s="161"/>
      <c r="PPA87" s="160"/>
      <c r="PPB87" s="160"/>
      <c r="PPC87" s="160"/>
      <c r="PPD87" s="160"/>
      <c r="PPE87" s="162"/>
      <c r="PPF87" s="163"/>
      <c r="PPG87" s="164"/>
      <c r="PPH87" s="160"/>
      <c r="PPI87" s="160"/>
      <c r="PPJ87" s="160"/>
      <c r="PPK87" s="160"/>
      <c r="PPL87" s="161"/>
      <c r="PPM87" s="160"/>
      <c r="PPN87" s="160"/>
      <c r="PPO87" s="160"/>
      <c r="PPP87" s="160"/>
      <c r="PPQ87" s="162"/>
      <c r="PPR87" s="163"/>
      <c r="PPS87" s="164"/>
      <c r="PPT87" s="160"/>
      <c r="PPU87" s="160"/>
      <c r="PPV87" s="160"/>
      <c r="PPW87" s="160"/>
      <c r="PPX87" s="161"/>
      <c r="PPY87" s="160"/>
      <c r="PPZ87" s="160"/>
      <c r="PQA87" s="160"/>
      <c r="PQB87" s="160"/>
      <c r="PQC87" s="162"/>
      <c r="PQD87" s="163"/>
      <c r="PQE87" s="164"/>
      <c r="PQF87" s="160"/>
      <c r="PQG87" s="160"/>
      <c r="PQH87" s="160"/>
      <c r="PQI87" s="160"/>
      <c r="PQJ87" s="161"/>
      <c r="PQK87" s="160"/>
      <c r="PQL87" s="160"/>
      <c r="PQM87" s="160"/>
      <c r="PQN87" s="160"/>
      <c r="PQO87" s="162"/>
      <c r="PQP87" s="163"/>
      <c r="PQQ87" s="164"/>
      <c r="PQR87" s="160"/>
      <c r="PQS87" s="160"/>
      <c r="PQT87" s="160"/>
      <c r="PQU87" s="160"/>
      <c r="PQV87" s="161"/>
      <c r="PQW87" s="160"/>
      <c r="PQX87" s="160"/>
      <c r="PQY87" s="160"/>
      <c r="PQZ87" s="160"/>
      <c r="PRA87" s="162"/>
      <c r="PRB87" s="163"/>
      <c r="PRC87" s="164"/>
      <c r="PRD87" s="160"/>
      <c r="PRE87" s="160"/>
      <c r="PRF87" s="160"/>
      <c r="PRG87" s="160"/>
      <c r="PRH87" s="161"/>
      <c r="PRI87" s="160"/>
      <c r="PRJ87" s="160"/>
      <c r="PRK87" s="160"/>
      <c r="PRL87" s="160"/>
      <c r="PRM87" s="162"/>
      <c r="PRN87" s="163"/>
      <c r="PRO87" s="164"/>
      <c r="PRP87" s="160"/>
      <c r="PRQ87" s="160"/>
      <c r="PRR87" s="160"/>
      <c r="PRS87" s="160"/>
      <c r="PRT87" s="161"/>
      <c r="PRU87" s="160"/>
      <c r="PRV87" s="160"/>
      <c r="PRW87" s="160"/>
      <c r="PRX87" s="160"/>
      <c r="PRY87" s="162"/>
      <c r="PRZ87" s="163"/>
      <c r="PSA87" s="164"/>
      <c r="PSB87" s="160"/>
      <c r="PSC87" s="160"/>
      <c r="PSD87" s="160"/>
      <c r="PSE87" s="160"/>
      <c r="PSF87" s="161"/>
      <c r="PSG87" s="160"/>
      <c r="PSH87" s="160"/>
      <c r="PSI87" s="160"/>
      <c r="PSJ87" s="160"/>
      <c r="PSK87" s="162"/>
      <c r="PSL87" s="163"/>
      <c r="PSM87" s="164"/>
      <c r="PSN87" s="160"/>
      <c r="PSO87" s="160"/>
      <c r="PSP87" s="160"/>
      <c r="PSQ87" s="160"/>
      <c r="PSR87" s="161"/>
      <c r="PSS87" s="160"/>
      <c r="PST87" s="160"/>
      <c r="PSU87" s="160"/>
      <c r="PSV87" s="160"/>
      <c r="PSW87" s="162"/>
      <c r="PSX87" s="163"/>
      <c r="PSY87" s="164"/>
      <c r="PSZ87" s="160"/>
      <c r="PTA87" s="160"/>
      <c r="PTB87" s="160"/>
      <c r="PTC87" s="160"/>
      <c r="PTD87" s="161"/>
      <c r="PTE87" s="160"/>
      <c r="PTF87" s="160"/>
      <c r="PTG87" s="160"/>
      <c r="PTH87" s="160"/>
      <c r="PTI87" s="162"/>
      <c r="PTJ87" s="163"/>
      <c r="PTK87" s="164"/>
      <c r="PTL87" s="160"/>
      <c r="PTM87" s="160"/>
      <c r="PTN87" s="160"/>
      <c r="PTO87" s="160"/>
      <c r="PTP87" s="161"/>
      <c r="PTQ87" s="160"/>
      <c r="PTR87" s="160"/>
      <c r="PTS87" s="160"/>
      <c r="PTT87" s="160"/>
      <c r="PTU87" s="162"/>
      <c r="PTV87" s="163"/>
      <c r="PTW87" s="164"/>
      <c r="PTX87" s="160"/>
      <c r="PTY87" s="160"/>
      <c r="PTZ87" s="160"/>
      <c r="PUA87" s="160"/>
      <c r="PUB87" s="161"/>
      <c r="PUC87" s="160"/>
      <c r="PUD87" s="160"/>
      <c r="PUE87" s="160"/>
      <c r="PUF87" s="160"/>
      <c r="PUG87" s="162"/>
      <c r="PUH87" s="163"/>
      <c r="PUI87" s="164"/>
      <c r="PUJ87" s="160"/>
      <c r="PUK87" s="160"/>
      <c r="PUL87" s="160"/>
      <c r="PUM87" s="160"/>
      <c r="PUN87" s="161"/>
      <c r="PUO87" s="160"/>
      <c r="PUP87" s="160"/>
      <c r="PUQ87" s="160"/>
      <c r="PUR87" s="160"/>
      <c r="PUS87" s="162"/>
      <c r="PUT87" s="163"/>
      <c r="PUU87" s="164"/>
      <c r="PUV87" s="160"/>
      <c r="PUW87" s="160"/>
      <c r="PUX87" s="160"/>
      <c r="PUY87" s="160"/>
      <c r="PUZ87" s="161"/>
      <c r="PVA87" s="160"/>
      <c r="PVB87" s="160"/>
      <c r="PVC87" s="160"/>
      <c r="PVD87" s="160"/>
      <c r="PVE87" s="162"/>
      <c r="PVF87" s="163"/>
      <c r="PVG87" s="164"/>
      <c r="PVH87" s="160"/>
      <c r="PVI87" s="160"/>
      <c r="PVJ87" s="160"/>
      <c r="PVK87" s="160"/>
      <c r="PVL87" s="161"/>
      <c r="PVM87" s="160"/>
      <c r="PVN87" s="160"/>
      <c r="PVO87" s="160"/>
      <c r="PVP87" s="160"/>
      <c r="PVQ87" s="162"/>
      <c r="PVR87" s="163"/>
      <c r="PVS87" s="164"/>
      <c r="PVT87" s="160"/>
      <c r="PVU87" s="160"/>
      <c r="PVV87" s="160"/>
      <c r="PVW87" s="160"/>
      <c r="PVX87" s="161"/>
      <c r="PVY87" s="160"/>
      <c r="PVZ87" s="160"/>
      <c r="PWA87" s="160"/>
      <c r="PWB87" s="160"/>
      <c r="PWC87" s="162"/>
      <c r="PWD87" s="163"/>
      <c r="PWE87" s="164"/>
      <c r="PWF87" s="160"/>
      <c r="PWG87" s="160"/>
      <c r="PWH87" s="160"/>
      <c r="PWI87" s="160"/>
      <c r="PWJ87" s="161"/>
      <c r="PWK87" s="160"/>
      <c r="PWL87" s="160"/>
      <c r="PWM87" s="160"/>
      <c r="PWN87" s="160"/>
      <c r="PWO87" s="162"/>
      <c r="PWP87" s="163"/>
      <c r="PWQ87" s="164"/>
      <c r="PWR87" s="160"/>
      <c r="PWS87" s="160"/>
      <c r="PWT87" s="160"/>
      <c r="PWU87" s="160"/>
      <c r="PWV87" s="161"/>
      <c r="PWW87" s="160"/>
      <c r="PWX87" s="160"/>
      <c r="PWY87" s="160"/>
      <c r="PWZ87" s="160"/>
      <c r="PXA87" s="162"/>
      <c r="PXB87" s="163"/>
      <c r="PXC87" s="164"/>
      <c r="PXD87" s="160"/>
      <c r="PXE87" s="160"/>
      <c r="PXF87" s="160"/>
      <c r="PXG87" s="160"/>
      <c r="PXH87" s="161"/>
      <c r="PXI87" s="160"/>
      <c r="PXJ87" s="160"/>
      <c r="PXK87" s="160"/>
      <c r="PXL87" s="160"/>
      <c r="PXM87" s="162"/>
      <c r="PXN87" s="163"/>
      <c r="PXO87" s="164"/>
      <c r="PXP87" s="160"/>
      <c r="PXQ87" s="160"/>
      <c r="PXR87" s="160"/>
      <c r="PXS87" s="160"/>
      <c r="PXT87" s="161"/>
      <c r="PXU87" s="160"/>
      <c r="PXV87" s="160"/>
      <c r="PXW87" s="160"/>
      <c r="PXX87" s="160"/>
      <c r="PXY87" s="162"/>
      <c r="PXZ87" s="163"/>
      <c r="PYA87" s="164"/>
      <c r="PYB87" s="160"/>
      <c r="PYC87" s="160"/>
      <c r="PYD87" s="160"/>
      <c r="PYE87" s="160"/>
      <c r="PYF87" s="161"/>
      <c r="PYG87" s="160"/>
      <c r="PYH87" s="160"/>
      <c r="PYI87" s="160"/>
      <c r="PYJ87" s="160"/>
      <c r="PYK87" s="162"/>
      <c r="PYL87" s="163"/>
      <c r="PYM87" s="164"/>
      <c r="PYN87" s="160"/>
      <c r="PYO87" s="160"/>
      <c r="PYP87" s="160"/>
      <c r="PYQ87" s="160"/>
      <c r="PYR87" s="161"/>
      <c r="PYS87" s="160"/>
      <c r="PYT87" s="160"/>
      <c r="PYU87" s="160"/>
      <c r="PYV87" s="160"/>
      <c r="PYW87" s="162"/>
      <c r="PYX87" s="163"/>
      <c r="PYY87" s="164"/>
      <c r="PYZ87" s="160"/>
      <c r="PZA87" s="160"/>
      <c r="PZB87" s="160"/>
      <c r="PZC87" s="160"/>
      <c r="PZD87" s="161"/>
      <c r="PZE87" s="160"/>
      <c r="PZF87" s="160"/>
      <c r="PZG87" s="160"/>
      <c r="PZH87" s="160"/>
      <c r="PZI87" s="162"/>
      <c r="PZJ87" s="163"/>
      <c r="PZK87" s="164"/>
      <c r="PZL87" s="160"/>
      <c r="PZM87" s="160"/>
      <c r="PZN87" s="160"/>
      <c r="PZO87" s="160"/>
      <c r="PZP87" s="161"/>
      <c r="PZQ87" s="160"/>
      <c r="PZR87" s="160"/>
      <c r="PZS87" s="160"/>
      <c r="PZT87" s="160"/>
      <c r="PZU87" s="162"/>
      <c r="PZV87" s="163"/>
      <c r="PZW87" s="164"/>
      <c r="PZX87" s="160"/>
      <c r="PZY87" s="160"/>
      <c r="PZZ87" s="160"/>
      <c r="QAA87" s="160"/>
      <c r="QAB87" s="161"/>
      <c r="QAC87" s="160"/>
      <c r="QAD87" s="160"/>
      <c r="QAE87" s="160"/>
      <c r="QAF87" s="160"/>
      <c r="QAG87" s="162"/>
      <c r="QAH87" s="163"/>
      <c r="QAI87" s="164"/>
      <c r="QAJ87" s="160"/>
      <c r="QAK87" s="160"/>
      <c r="QAL87" s="160"/>
      <c r="QAM87" s="160"/>
      <c r="QAN87" s="161"/>
      <c r="QAO87" s="160"/>
      <c r="QAP87" s="160"/>
      <c r="QAQ87" s="160"/>
      <c r="QAR87" s="160"/>
      <c r="QAS87" s="162"/>
      <c r="QAT87" s="163"/>
      <c r="QAU87" s="164"/>
      <c r="QAV87" s="160"/>
      <c r="QAW87" s="160"/>
      <c r="QAX87" s="160"/>
      <c r="QAY87" s="160"/>
      <c r="QAZ87" s="161"/>
      <c r="QBA87" s="160"/>
      <c r="QBB87" s="160"/>
      <c r="QBC87" s="160"/>
      <c r="QBD87" s="160"/>
      <c r="QBE87" s="162"/>
      <c r="QBF87" s="163"/>
      <c r="QBG87" s="164"/>
      <c r="QBH87" s="160"/>
      <c r="QBI87" s="160"/>
      <c r="QBJ87" s="160"/>
      <c r="QBK87" s="160"/>
      <c r="QBL87" s="161"/>
      <c r="QBM87" s="160"/>
      <c r="QBN87" s="160"/>
      <c r="QBO87" s="160"/>
      <c r="QBP87" s="160"/>
      <c r="QBQ87" s="162"/>
      <c r="QBR87" s="163"/>
      <c r="QBS87" s="164"/>
      <c r="QBT87" s="160"/>
      <c r="QBU87" s="160"/>
      <c r="QBV87" s="160"/>
      <c r="QBW87" s="160"/>
      <c r="QBX87" s="161"/>
      <c r="QBY87" s="160"/>
      <c r="QBZ87" s="160"/>
      <c r="QCA87" s="160"/>
      <c r="QCB87" s="160"/>
      <c r="QCC87" s="162"/>
      <c r="QCD87" s="163"/>
      <c r="QCE87" s="164"/>
      <c r="QCF87" s="160"/>
      <c r="QCG87" s="160"/>
      <c r="QCH87" s="160"/>
      <c r="QCI87" s="160"/>
      <c r="QCJ87" s="161"/>
      <c r="QCK87" s="160"/>
      <c r="QCL87" s="160"/>
      <c r="QCM87" s="160"/>
      <c r="QCN87" s="160"/>
      <c r="QCO87" s="162"/>
      <c r="QCP87" s="163"/>
      <c r="QCQ87" s="164"/>
      <c r="QCR87" s="160"/>
      <c r="QCS87" s="160"/>
      <c r="QCT87" s="160"/>
      <c r="QCU87" s="160"/>
      <c r="QCV87" s="161"/>
      <c r="QCW87" s="160"/>
      <c r="QCX87" s="160"/>
      <c r="QCY87" s="160"/>
      <c r="QCZ87" s="160"/>
      <c r="QDA87" s="162"/>
      <c r="QDB87" s="163"/>
      <c r="QDC87" s="164"/>
      <c r="QDD87" s="160"/>
      <c r="QDE87" s="160"/>
      <c r="QDF87" s="160"/>
      <c r="QDG87" s="160"/>
      <c r="QDH87" s="161"/>
      <c r="QDI87" s="160"/>
      <c r="QDJ87" s="160"/>
      <c r="QDK87" s="160"/>
      <c r="QDL87" s="160"/>
      <c r="QDM87" s="162"/>
      <c r="QDN87" s="163"/>
      <c r="QDO87" s="164"/>
      <c r="QDP87" s="160"/>
      <c r="QDQ87" s="160"/>
      <c r="QDR87" s="160"/>
      <c r="QDS87" s="160"/>
      <c r="QDT87" s="161"/>
      <c r="QDU87" s="160"/>
      <c r="QDV87" s="160"/>
      <c r="QDW87" s="160"/>
      <c r="QDX87" s="160"/>
      <c r="QDY87" s="162"/>
      <c r="QDZ87" s="163"/>
      <c r="QEA87" s="164"/>
      <c r="QEB87" s="160"/>
      <c r="QEC87" s="160"/>
      <c r="QED87" s="160"/>
      <c r="QEE87" s="160"/>
      <c r="QEF87" s="161"/>
      <c r="QEG87" s="160"/>
      <c r="QEH87" s="160"/>
      <c r="QEI87" s="160"/>
      <c r="QEJ87" s="160"/>
      <c r="QEK87" s="162"/>
      <c r="QEL87" s="163"/>
      <c r="QEM87" s="164"/>
      <c r="QEN87" s="160"/>
      <c r="QEO87" s="160"/>
      <c r="QEP87" s="160"/>
      <c r="QEQ87" s="160"/>
      <c r="QER87" s="161"/>
      <c r="QES87" s="160"/>
      <c r="QET87" s="160"/>
      <c r="QEU87" s="160"/>
      <c r="QEV87" s="160"/>
      <c r="QEW87" s="162"/>
      <c r="QEX87" s="163"/>
      <c r="QEY87" s="164"/>
      <c r="QEZ87" s="160"/>
      <c r="QFA87" s="160"/>
      <c r="QFB87" s="160"/>
      <c r="QFC87" s="160"/>
      <c r="QFD87" s="161"/>
      <c r="QFE87" s="160"/>
      <c r="QFF87" s="160"/>
      <c r="QFG87" s="160"/>
      <c r="QFH87" s="160"/>
      <c r="QFI87" s="162"/>
      <c r="QFJ87" s="163"/>
      <c r="QFK87" s="164"/>
      <c r="QFL87" s="160"/>
      <c r="QFM87" s="160"/>
      <c r="QFN87" s="160"/>
      <c r="QFO87" s="160"/>
      <c r="QFP87" s="161"/>
      <c r="QFQ87" s="160"/>
      <c r="QFR87" s="160"/>
      <c r="QFS87" s="160"/>
      <c r="QFT87" s="160"/>
      <c r="QFU87" s="162"/>
      <c r="QFV87" s="163"/>
      <c r="QFW87" s="164"/>
      <c r="QFX87" s="160"/>
      <c r="QFY87" s="160"/>
      <c r="QFZ87" s="160"/>
      <c r="QGA87" s="160"/>
      <c r="QGB87" s="161"/>
      <c r="QGC87" s="160"/>
      <c r="QGD87" s="160"/>
      <c r="QGE87" s="160"/>
      <c r="QGF87" s="160"/>
      <c r="QGG87" s="162"/>
      <c r="QGH87" s="163"/>
      <c r="QGI87" s="164"/>
      <c r="QGJ87" s="160"/>
      <c r="QGK87" s="160"/>
      <c r="QGL87" s="160"/>
      <c r="QGM87" s="160"/>
      <c r="QGN87" s="161"/>
      <c r="QGO87" s="160"/>
      <c r="QGP87" s="160"/>
      <c r="QGQ87" s="160"/>
      <c r="QGR87" s="160"/>
      <c r="QGS87" s="162"/>
      <c r="QGT87" s="163"/>
      <c r="QGU87" s="164"/>
      <c r="QGV87" s="160"/>
      <c r="QGW87" s="160"/>
      <c r="QGX87" s="160"/>
      <c r="QGY87" s="160"/>
      <c r="QGZ87" s="161"/>
      <c r="QHA87" s="160"/>
      <c r="QHB87" s="160"/>
      <c r="QHC87" s="160"/>
      <c r="QHD87" s="160"/>
      <c r="QHE87" s="162"/>
      <c r="QHF87" s="163"/>
      <c r="QHG87" s="164"/>
      <c r="QHH87" s="160"/>
      <c r="QHI87" s="160"/>
      <c r="QHJ87" s="160"/>
      <c r="QHK87" s="160"/>
      <c r="QHL87" s="161"/>
      <c r="QHM87" s="160"/>
      <c r="QHN87" s="160"/>
      <c r="QHO87" s="160"/>
      <c r="QHP87" s="160"/>
      <c r="QHQ87" s="162"/>
      <c r="QHR87" s="163"/>
      <c r="QHS87" s="164"/>
      <c r="QHT87" s="160"/>
      <c r="QHU87" s="160"/>
      <c r="QHV87" s="160"/>
      <c r="QHW87" s="160"/>
      <c r="QHX87" s="161"/>
      <c r="QHY87" s="160"/>
      <c r="QHZ87" s="160"/>
      <c r="QIA87" s="160"/>
      <c r="QIB87" s="160"/>
      <c r="QIC87" s="162"/>
      <c r="QID87" s="163"/>
      <c r="QIE87" s="164"/>
      <c r="QIF87" s="160"/>
      <c r="QIG87" s="160"/>
      <c r="QIH87" s="160"/>
      <c r="QII87" s="160"/>
      <c r="QIJ87" s="161"/>
      <c r="QIK87" s="160"/>
      <c r="QIL87" s="160"/>
      <c r="QIM87" s="160"/>
      <c r="QIN87" s="160"/>
      <c r="QIO87" s="162"/>
      <c r="QIP87" s="163"/>
      <c r="QIQ87" s="164"/>
      <c r="QIR87" s="160"/>
      <c r="QIS87" s="160"/>
      <c r="QIT87" s="160"/>
      <c r="QIU87" s="160"/>
      <c r="QIV87" s="161"/>
      <c r="QIW87" s="160"/>
      <c r="QIX87" s="160"/>
      <c r="QIY87" s="160"/>
      <c r="QIZ87" s="160"/>
      <c r="QJA87" s="162"/>
      <c r="QJB87" s="163"/>
      <c r="QJC87" s="164"/>
      <c r="QJD87" s="160"/>
      <c r="QJE87" s="160"/>
      <c r="QJF87" s="160"/>
      <c r="QJG87" s="160"/>
      <c r="QJH87" s="161"/>
      <c r="QJI87" s="160"/>
      <c r="QJJ87" s="160"/>
      <c r="QJK87" s="160"/>
      <c r="QJL87" s="160"/>
      <c r="QJM87" s="162"/>
      <c r="QJN87" s="163"/>
      <c r="QJO87" s="164"/>
      <c r="QJP87" s="160"/>
      <c r="QJQ87" s="160"/>
      <c r="QJR87" s="160"/>
      <c r="QJS87" s="160"/>
      <c r="QJT87" s="161"/>
      <c r="QJU87" s="160"/>
      <c r="QJV87" s="160"/>
      <c r="QJW87" s="160"/>
      <c r="QJX87" s="160"/>
      <c r="QJY87" s="162"/>
      <c r="QJZ87" s="163"/>
      <c r="QKA87" s="164"/>
      <c r="QKB87" s="160"/>
      <c r="QKC87" s="160"/>
      <c r="QKD87" s="160"/>
      <c r="QKE87" s="160"/>
      <c r="QKF87" s="161"/>
      <c r="QKG87" s="160"/>
      <c r="QKH87" s="160"/>
      <c r="QKI87" s="160"/>
      <c r="QKJ87" s="160"/>
      <c r="QKK87" s="162"/>
      <c r="QKL87" s="163"/>
      <c r="QKM87" s="164"/>
      <c r="QKN87" s="160"/>
      <c r="QKO87" s="160"/>
      <c r="QKP87" s="160"/>
      <c r="QKQ87" s="160"/>
      <c r="QKR87" s="161"/>
      <c r="QKS87" s="160"/>
      <c r="QKT87" s="160"/>
      <c r="QKU87" s="160"/>
      <c r="QKV87" s="160"/>
      <c r="QKW87" s="162"/>
      <c r="QKX87" s="163"/>
      <c r="QKY87" s="164"/>
      <c r="QKZ87" s="160"/>
      <c r="QLA87" s="160"/>
      <c r="QLB87" s="160"/>
      <c r="QLC87" s="160"/>
      <c r="QLD87" s="161"/>
      <c r="QLE87" s="160"/>
      <c r="QLF87" s="160"/>
      <c r="QLG87" s="160"/>
      <c r="QLH87" s="160"/>
      <c r="QLI87" s="162"/>
      <c r="QLJ87" s="163"/>
      <c r="QLK87" s="164"/>
      <c r="QLL87" s="160"/>
      <c r="QLM87" s="160"/>
      <c r="QLN87" s="160"/>
      <c r="QLO87" s="160"/>
      <c r="QLP87" s="161"/>
      <c r="QLQ87" s="160"/>
      <c r="QLR87" s="160"/>
      <c r="QLS87" s="160"/>
      <c r="QLT87" s="160"/>
      <c r="QLU87" s="162"/>
      <c r="QLV87" s="163"/>
      <c r="QLW87" s="164"/>
      <c r="QLX87" s="160"/>
      <c r="QLY87" s="160"/>
      <c r="QLZ87" s="160"/>
      <c r="QMA87" s="160"/>
      <c r="QMB87" s="161"/>
      <c r="QMC87" s="160"/>
      <c r="QMD87" s="160"/>
      <c r="QME87" s="160"/>
      <c r="QMF87" s="160"/>
      <c r="QMG87" s="162"/>
      <c r="QMH87" s="163"/>
      <c r="QMI87" s="164"/>
      <c r="QMJ87" s="160"/>
      <c r="QMK87" s="160"/>
      <c r="QML87" s="160"/>
      <c r="QMM87" s="160"/>
      <c r="QMN87" s="161"/>
      <c r="QMO87" s="160"/>
      <c r="QMP87" s="160"/>
      <c r="QMQ87" s="160"/>
      <c r="QMR87" s="160"/>
      <c r="QMS87" s="162"/>
      <c r="QMT87" s="163"/>
      <c r="QMU87" s="164"/>
      <c r="QMV87" s="160"/>
      <c r="QMW87" s="160"/>
      <c r="QMX87" s="160"/>
      <c r="QMY87" s="160"/>
      <c r="QMZ87" s="161"/>
      <c r="QNA87" s="160"/>
      <c r="QNB87" s="160"/>
      <c r="QNC87" s="160"/>
      <c r="QND87" s="160"/>
      <c r="QNE87" s="162"/>
      <c r="QNF87" s="163"/>
      <c r="QNG87" s="164"/>
      <c r="QNH87" s="160"/>
      <c r="QNI87" s="160"/>
      <c r="QNJ87" s="160"/>
      <c r="QNK87" s="160"/>
      <c r="QNL87" s="161"/>
      <c r="QNM87" s="160"/>
      <c r="QNN87" s="160"/>
      <c r="QNO87" s="160"/>
      <c r="QNP87" s="160"/>
      <c r="QNQ87" s="162"/>
      <c r="QNR87" s="163"/>
      <c r="QNS87" s="164"/>
      <c r="QNT87" s="160"/>
      <c r="QNU87" s="160"/>
      <c r="QNV87" s="160"/>
      <c r="QNW87" s="160"/>
      <c r="QNX87" s="161"/>
      <c r="QNY87" s="160"/>
      <c r="QNZ87" s="160"/>
      <c r="QOA87" s="160"/>
      <c r="QOB87" s="160"/>
      <c r="QOC87" s="162"/>
      <c r="QOD87" s="163"/>
      <c r="QOE87" s="164"/>
      <c r="QOF87" s="160"/>
      <c r="QOG87" s="160"/>
      <c r="QOH87" s="160"/>
      <c r="QOI87" s="160"/>
      <c r="QOJ87" s="161"/>
      <c r="QOK87" s="160"/>
      <c r="QOL87" s="160"/>
      <c r="QOM87" s="160"/>
      <c r="QON87" s="160"/>
      <c r="QOO87" s="162"/>
      <c r="QOP87" s="163"/>
      <c r="QOQ87" s="164"/>
      <c r="QOR87" s="160"/>
      <c r="QOS87" s="160"/>
      <c r="QOT87" s="160"/>
      <c r="QOU87" s="160"/>
      <c r="QOV87" s="161"/>
      <c r="QOW87" s="160"/>
      <c r="QOX87" s="160"/>
      <c r="QOY87" s="160"/>
      <c r="QOZ87" s="160"/>
      <c r="QPA87" s="162"/>
      <c r="QPB87" s="163"/>
      <c r="QPC87" s="164"/>
      <c r="QPD87" s="160"/>
      <c r="QPE87" s="160"/>
      <c r="QPF87" s="160"/>
      <c r="QPG87" s="160"/>
      <c r="QPH87" s="161"/>
      <c r="QPI87" s="160"/>
      <c r="QPJ87" s="160"/>
      <c r="QPK87" s="160"/>
      <c r="QPL87" s="160"/>
      <c r="QPM87" s="162"/>
      <c r="QPN87" s="163"/>
      <c r="QPO87" s="164"/>
      <c r="QPP87" s="160"/>
      <c r="QPQ87" s="160"/>
      <c r="QPR87" s="160"/>
      <c r="QPS87" s="160"/>
      <c r="QPT87" s="161"/>
      <c r="QPU87" s="160"/>
      <c r="QPV87" s="160"/>
      <c r="QPW87" s="160"/>
      <c r="QPX87" s="160"/>
      <c r="QPY87" s="162"/>
      <c r="QPZ87" s="163"/>
      <c r="QQA87" s="164"/>
      <c r="QQB87" s="160"/>
      <c r="QQC87" s="160"/>
      <c r="QQD87" s="160"/>
      <c r="QQE87" s="160"/>
      <c r="QQF87" s="161"/>
      <c r="QQG87" s="160"/>
      <c r="QQH87" s="160"/>
      <c r="QQI87" s="160"/>
      <c r="QQJ87" s="160"/>
      <c r="QQK87" s="162"/>
      <c r="QQL87" s="163"/>
      <c r="QQM87" s="164"/>
      <c r="QQN87" s="160"/>
      <c r="QQO87" s="160"/>
      <c r="QQP87" s="160"/>
      <c r="QQQ87" s="160"/>
      <c r="QQR87" s="161"/>
      <c r="QQS87" s="160"/>
      <c r="QQT87" s="160"/>
      <c r="QQU87" s="160"/>
      <c r="QQV87" s="160"/>
      <c r="QQW87" s="162"/>
      <c r="QQX87" s="163"/>
      <c r="QQY87" s="164"/>
      <c r="QQZ87" s="160"/>
      <c r="QRA87" s="160"/>
      <c r="QRB87" s="160"/>
      <c r="QRC87" s="160"/>
      <c r="QRD87" s="161"/>
      <c r="QRE87" s="160"/>
      <c r="QRF87" s="160"/>
      <c r="QRG87" s="160"/>
      <c r="QRH87" s="160"/>
      <c r="QRI87" s="162"/>
      <c r="QRJ87" s="163"/>
      <c r="QRK87" s="164"/>
      <c r="QRL87" s="160"/>
      <c r="QRM87" s="160"/>
      <c r="QRN87" s="160"/>
      <c r="QRO87" s="160"/>
      <c r="QRP87" s="161"/>
      <c r="QRQ87" s="160"/>
      <c r="QRR87" s="160"/>
      <c r="QRS87" s="160"/>
      <c r="QRT87" s="160"/>
      <c r="QRU87" s="162"/>
      <c r="QRV87" s="163"/>
      <c r="QRW87" s="164"/>
      <c r="QRX87" s="160"/>
      <c r="QRY87" s="160"/>
      <c r="QRZ87" s="160"/>
      <c r="QSA87" s="160"/>
      <c r="QSB87" s="161"/>
      <c r="QSC87" s="160"/>
      <c r="QSD87" s="160"/>
      <c r="QSE87" s="160"/>
      <c r="QSF87" s="160"/>
      <c r="QSG87" s="162"/>
      <c r="QSH87" s="163"/>
      <c r="QSI87" s="164"/>
      <c r="QSJ87" s="160"/>
      <c r="QSK87" s="160"/>
      <c r="QSL87" s="160"/>
      <c r="QSM87" s="160"/>
      <c r="QSN87" s="161"/>
      <c r="QSO87" s="160"/>
      <c r="QSP87" s="160"/>
      <c r="QSQ87" s="160"/>
      <c r="QSR87" s="160"/>
      <c r="QSS87" s="162"/>
      <c r="QST87" s="163"/>
      <c r="QSU87" s="164"/>
      <c r="QSV87" s="160"/>
      <c r="QSW87" s="160"/>
      <c r="QSX87" s="160"/>
      <c r="QSY87" s="160"/>
      <c r="QSZ87" s="161"/>
      <c r="QTA87" s="160"/>
      <c r="QTB87" s="160"/>
      <c r="QTC87" s="160"/>
      <c r="QTD87" s="160"/>
      <c r="QTE87" s="162"/>
      <c r="QTF87" s="163"/>
      <c r="QTG87" s="164"/>
      <c r="QTH87" s="160"/>
      <c r="QTI87" s="160"/>
      <c r="QTJ87" s="160"/>
      <c r="QTK87" s="160"/>
      <c r="QTL87" s="161"/>
      <c r="QTM87" s="160"/>
      <c r="QTN87" s="160"/>
      <c r="QTO87" s="160"/>
      <c r="QTP87" s="160"/>
      <c r="QTQ87" s="162"/>
      <c r="QTR87" s="163"/>
      <c r="QTS87" s="164"/>
      <c r="QTT87" s="160"/>
      <c r="QTU87" s="160"/>
      <c r="QTV87" s="160"/>
      <c r="QTW87" s="160"/>
      <c r="QTX87" s="161"/>
      <c r="QTY87" s="160"/>
      <c r="QTZ87" s="160"/>
      <c r="QUA87" s="160"/>
      <c r="QUB87" s="160"/>
      <c r="QUC87" s="162"/>
      <c r="QUD87" s="163"/>
      <c r="QUE87" s="164"/>
      <c r="QUF87" s="160"/>
      <c r="QUG87" s="160"/>
      <c r="QUH87" s="160"/>
      <c r="QUI87" s="160"/>
      <c r="QUJ87" s="161"/>
      <c r="QUK87" s="160"/>
      <c r="QUL87" s="160"/>
      <c r="QUM87" s="160"/>
      <c r="QUN87" s="160"/>
      <c r="QUO87" s="162"/>
      <c r="QUP87" s="163"/>
      <c r="QUQ87" s="164"/>
      <c r="QUR87" s="160"/>
      <c r="QUS87" s="160"/>
      <c r="QUT87" s="160"/>
      <c r="QUU87" s="160"/>
      <c r="QUV87" s="161"/>
      <c r="QUW87" s="160"/>
      <c r="QUX87" s="160"/>
      <c r="QUY87" s="160"/>
      <c r="QUZ87" s="160"/>
      <c r="QVA87" s="162"/>
      <c r="QVB87" s="163"/>
      <c r="QVC87" s="164"/>
      <c r="QVD87" s="160"/>
      <c r="QVE87" s="160"/>
      <c r="QVF87" s="160"/>
      <c r="QVG87" s="160"/>
      <c r="QVH87" s="161"/>
      <c r="QVI87" s="160"/>
      <c r="QVJ87" s="160"/>
      <c r="QVK87" s="160"/>
      <c r="QVL87" s="160"/>
      <c r="QVM87" s="162"/>
      <c r="QVN87" s="163"/>
      <c r="QVO87" s="164"/>
      <c r="QVP87" s="160"/>
      <c r="QVQ87" s="160"/>
      <c r="QVR87" s="160"/>
      <c r="QVS87" s="160"/>
      <c r="QVT87" s="161"/>
      <c r="QVU87" s="160"/>
      <c r="QVV87" s="160"/>
      <c r="QVW87" s="160"/>
      <c r="QVX87" s="160"/>
      <c r="QVY87" s="162"/>
      <c r="QVZ87" s="163"/>
      <c r="QWA87" s="164"/>
      <c r="QWB87" s="160"/>
      <c r="QWC87" s="160"/>
      <c r="QWD87" s="160"/>
      <c r="QWE87" s="160"/>
      <c r="QWF87" s="161"/>
      <c r="QWG87" s="160"/>
      <c r="QWH87" s="160"/>
      <c r="QWI87" s="160"/>
      <c r="QWJ87" s="160"/>
      <c r="QWK87" s="162"/>
      <c r="QWL87" s="163"/>
      <c r="QWM87" s="164"/>
      <c r="QWN87" s="160"/>
      <c r="QWO87" s="160"/>
      <c r="QWP87" s="160"/>
      <c r="QWQ87" s="160"/>
      <c r="QWR87" s="161"/>
      <c r="QWS87" s="160"/>
      <c r="QWT87" s="160"/>
      <c r="QWU87" s="160"/>
      <c r="QWV87" s="160"/>
      <c r="QWW87" s="162"/>
      <c r="QWX87" s="163"/>
      <c r="QWY87" s="164"/>
      <c r="QWZ87" s="160"/>
      <c r="QXA87" s="160"/>
      <c r="QXB87" s="160"/>
      <c r="QXC87" s="160"/>
      <c r="QXD87" s="161"/>
      <c r="QXE87" s="160"/>
      <c r="QXF87" s="160"/>
      <c r="QXG87" s="160"/>
      <c r="QXH87" s="160"/>
      <c r="QXI87" s="162"/>
      <c r="QXJ87" s="163"/>
      <c r="QXK87" s="164"/>
      <c r="QXL87" s="160"/>
      <c r="QXM87" s="160"/>
      <c r="QXN87" s="160"/>
      <c r="QXO87" s="160"/>
      <c r="QXP87" s="161"/>
      <c r="QXQ87" s="160"/>
      <c r="QXR87" s="160"/>
      <c r="QXS87" s="160"/>
      <c r="QXT87" s="160"/>
      <c r="QXU87" s="162"/>
      <c r="QXV87" s="163"/>
      <c r="QXW87" s="164"/>
      <c r="QXX87" s="160"/>
      <c r="QXY87" s="160"/>
      <c r="QXZ87" s="160"/>
      <c r="QYA87" s="160"/>
      <c r="QYB87" s="161"/>
      <c r="QYC87" s="160"/>
      <c r="QYD87" s="160"/>
      <c r="QYE87" s="160"/>
      <c r="QYF87" s="160"/>
      <c r="QYG87" s="162"/>
      <c r="QYH87" s="163"/>
      <c r="QYI87" s="164"/>
      <c r="QYJ87" s="160"/>
      <c r="QYK87" s="160"/>
      <c r="QYL87" s="160"/>
      <c r="QYM87" s="160"/>
      <c r="QYN87" s="161"/>
      <c r="QYO87" s="160"/>
      <c r="QYP87" s="160"/>
      <c r="QYQ87" s="160"/>
      <c r="QYR87" s="160"/>
      <c r="QYS87" s="162"/>
      <c r="QYT87" s="163"/>
      <c r="QYU87" s="164"/>
      <c r="QYV87" s="160"/>
      <c r="QYW87" s="160"/>
      <c r="QYX87" s="160"/>
      <c r="QYY87" s="160"/>
      <c r="QYZ87" s="161"/>
      <c r="QZA87" s="160"/>
      <c r="QZB87" s="160"/>
      <c r="QZC87" s="160"/>
      <c r="QZD87" s="160"/>
      <c r="QZE87" s="162"/>
      <c r="QZF87" s="163"/>
      <c r="QZG87" s="164"/>
      <c r="QZH87" s="160"/>
      <c r="QZI87" s="160"/>
      <c r="QZJ87" s="160"/>
      <c r="QZK87" s="160"/>
      <c r="QZL87" s="161"/>
      <c r="QZM87" s="160"/>
      <c r="QZN87" s="160"/>
      <c r="QZO87" s="160"/>
      <c r="QZP87" s="160"/>
      <c r="QZQ87" s="162"/>
      <c r="QZR87" s="163"/>
      <c r="QZS87" s="164"/>
      <c r="QZT87" s="160"/>
      <c r="QZU87" s="160"/>
      <c r="QZV87" s="160"/>
      <c r="QZW87" s="160"/>
      <c r="QZX87" s="161"/>
      <c r="QZY87" s="160"/>
      <c r="QZZ87" s="160"/>
      <c r="RAA87" s="160"/>
      <c r="RAB87" s="160"/>
      <c r="RAC87" s="162"/>
      <c r="RAD87" s="163"/>
      <c r="RAE87" s="164"/>
      <c r="RAF87" s="160"/>
      <c r="RAG87" s="160"/>
      <c r="RAH87" s="160"/>
      <c r="RAI87" s="160"/>
      <c r="RAJ87" s="161"/>
      <c r="RAK87" s="160"/>
      <c r="RAL87" s="160"/>
      <c r="RAM87" s="160"/>
      <c r="RAN87" s="160"/>
      <c r="RAO87" s="162"/>
      <c r="RAP87" s="163"/>
      <c r="RAQ87" s="164"/>
      <c r="RAR87" s="160"/>
      <c r="RAS87" s="160"/>
      <c r="RAT87" s="160"/>
      <c r="RAU87" s="160"/>
      <c r="RAV87" s="161"/>
      <c r="RAW87" s="160"/>
      <c r="RAX87" s="160"/>
      <c r="RAY87" s="160"/>
      <c r="RAZ87" s="160"/>
      <c r="RBA87" s="162"/>
      <c r="RBB87" s="163"/>
      <c r="RBC87" s="164"/>
      <c r="RBD87" s="160"/>
      <c r="RBE87" s="160"/>
      <c r="RBF87" s="160"/>
      <c r="RBG87" s="160"/>
      <c r="RBH87" s="161"/>
      <c r="RBI87" s="160"/>
      <c r="RBJ87" s="160"/>
      <c r="RBK87" s="160"/>
      <c r="RBL87" s="160"/>
      <c r="RBM87" s="162"/>
      <c r="RBN87" s="163"/>
      <c r="RBO87" s="164"/>
      <c r="RBP87" s="160"/>
      <c r="RBQ87" s="160"/>
      <c r="RBR87" s="160"/>
      <c r="RBS87" s="160"/>
      <c r="RBT87" s="161"/>
      <c r="RBU87" s="160"/>
      <c r="RBV87" s="160"/>
      <c r="RBW87" s="160"/>
      <c r="RBX87" s="160"/>
      <c r="RBY87" s="162"/>
      <c r="RBZ87" s="163"/>
      <c r="RCA87" s="164"/>
      <c r="RCB87" s="160"/>
      <c r="RCC87" s="160"/>
      <c r="RCD87" s="160"/>
      <c r="RCE87" s="160"/>
      <c r="RCF87" s="161"/>
      <c r="RCG87" s="160"/>
      <c r="RCH87" s="160"/>
      <c r="RCI87" s="160"/>
      <c r="RCJ87" s="160"/>
      <c r="RCK87" s="162"/>
      <c r="RCL87" s="163"/>
      <c r="RCM87" s="164"/>
      <c r="RCN87" s="160"/>
      <c r="RCO87" s="160"/>
      <c r="RCP87" s="160"/>
      <c r="RCQ87" s="160"/>
      <c r="RCR87" s="161"/>
      <c r="RCS87" s="160"/>
      <c r="RCT87" s="160"/>
      <c r="RCU87" s="160"/>
      <c r="RCV87" s="160"/>
      <c r="RCW87" s="162"/>
      <c r="RCX87" s="163"/>
      <c r="RCY87" s="164"/>
      <c r="RCZ87" s="160"/>
      <c r="RDA87" s="160"/>
      <c r="RDB87" s="160"/>
      <c r="RDC87" s="160"/>
      <c r="RDD87" s="161"/>
      <c r="RDE87" s="160"/>
      <c r="RDF87" s="160"/>
      <c r="RDG87" s="160"/>
      <c r="RDH87" s="160"/>
      <c r="RDI87" s="162"/>
      <c r="RDJ87" s="163"/>
      <c r="RDK87" s="164"/>
      <c r="RDL87" s="160"/>
      <c r="RDM87" s="160"/>
      <c r="RDN87" s="160"/>
      <c r="RDO87" s="160"/>
      <c r="RDP87" s="161"/>
      <c r="RDQ87" s="160"/>
      <c r="RDR87" s="160"/>
      <c r="RDS87" s="160"/>
      <c r="RDT87" s="160"/>
      <c r="RDU87" s="162"/>
      <c r="RDV87" s="163"/>
      <c r="RDW87" s="164"/>
      <c r="RDX87" s="160"/>
      <c r="RDY87" s="160"/>
      <c r="RDZ87" s="160"/>
      <c r="REA87" s="160"/>
      <c r="REB87" s="161"/>
      <c r="REC87" s="160"/>
      <c r="RED87" s="160"/>
      <c r="REE87" s="160"/>
      <c r="REF87" s="160"/>
      <c r="REG87" s="162"/>
      <c r="REH87" s="163"/>
      <c r="REI87" s="164"/>
      <c r="REJ87" s="160"/>
      <c r="REK87" s="160"/>
      <c r="REL87" s="160"/>
      <c r="REM87" s="160"/>
      <c r="REN87" s="161"/>
      <c r="REO87" s="160"/>
      <c r="REP87" s="160"/>
      <c r="REQ87" s="160"/>
      <c r="RER87" s="160"/>
      <c r="RES87" s="162"/>
      <c r="RET87" s="163"/>
      <c r="REU87" s="164"/>
      <c r="REV87" s="160"/>
      <c r="REW87" s="160"/>
      <c r="REX87" s="160"/>
      <c r="REY87" s="160"/>
      <c r="REZ87" s="161"/>
      <c r="RFA87" s="160"/>
      <c r="RFB87" s="160"/>
      <c r="RFC87" s="160"/>
      <c r="RFD87" s="160"/>
      <c r="RFE87" s="162"/>
      <c r="RFF87" s="163"/>
      <c r="RFG87" s="164"/>
      <c r="RFH87" s="160"/>
      <c r="RFI87" s="160"/>
      <c r="RFJ87" s="160"/>
      <c r="RFK87" s="160"/>
      <c r="RFL87" s="161"/>
      <c r="RFM87" s="160"/>
      <c r="RFN87" s="160"/>
      <c r="RFO87" s="160"/>
      <c r="RFP87" s="160"/>
      <c r="RFQ87" s="162"/>
      <c r="RFR87" s="163"/>
      <c r="RFS87" s="164"/>
      <c r="RFT87" s="160"/>
      <c r="RFU87" s="160"/>
      <c r="RFV87" s="160"/>
      <c r="RFW87" s="160"/>
      <c r="RFX87" s="161"/>
      <c r="RFY87" s="160"/>
      <c r="RFZ87" s="160"/>
      <c r="RGA87" s="160"/>
      <c r="RGB87" s="160"/>
      <c r="RGC87" s="162"/>
      <c r="RGD87" s="163"/>
      <c r="RGE87" s="164"/>
      <c r="RGF87" s="160"/>
      <c r="RGG87" s="160"/>
      <c r="RGH87" s="160"/>
      <c r="RGI87" s="160"/>
      <c r="RGJ87" s="161"/>
      <c r="RGK87" s="160"/>
      <c r="RGL87" s="160"/>
      <c r="RGM87" s="160"/>
      <c r="RGN87" s="160"/>
      <c r="RGO87" s="162"/>
      <c r="RGP87" s="163"/>
      <c r="RGQ87" s="164"/>
      <c r="RGR87" s="160"/>
      <c r="RGS87" s="160"/>
      <c r="RGT87" s="160"/>
      <c r="RGU87" s="160"/>
      <c r="RGV87" s="161"/>
      <c r="RGW87" s="160"/>
      <c r="RGX87" s="160"/>
      <c r="RGY87" s="160"/>
      <c r="RGZ87" s="160"/>
      <c r="RHA87" s="162"/>
      <c r="RHB87" s="163"/>
      <c r="RHC87" s="164"/>
      <c r="RHD87" s="160"/>
      <c r="RHE87" s="160"/>
      <c r="RHF87" s="160"/>
      <c r="RHG87" s="160"/>
      <c r="RHH87" s="161"/>
      <c r="RHI87" s="160"/>
      <c r="RHJ87" s="160"/>
      <c r="RHK87" s="160"/>
      <c r="RHL87" s="160"/>
      <c r="RHM87" s="162"/>
      <c r="RHN87" s="163"/>
      <c r="RHO87" s="164"/>
      <c r="RHP87" s="160"/>
      <c r="RHQ87" s="160"/>
      <c r="RHR87" s="160"/>
      <c r="RHS87" s="160"/>
      <c r="RHT87" s="161"/>
      <c r="RHU87" s="160"/>
      <c r="RHV87" s="160"/>
      <c r="RHW87" s="160"/>
      <c r="RHX87" s="160"/>
      <c r="RHY87" s="162"/>
      <c r="RHZ87" s="163"/>
      <c r="RIA87" s="164"/>
      <c r="RIB87" s="160"/>
      <c r="RIC87" s="160"/>
      <c r="RID87" s="160"/>
      <c r="RIE87" s="160"/>
      <c r="RIF87" s="161"/>
      <c r="RIG87" s="160"/>
      <c r="RIH87" s="160"/>
      <c r="RII87" s="160"/>
      <c r="RIJ87" s="160"/>
      <c r="RIK87" s="162"/>
      <c r="RIL87" s="163"/>
      <c r="RIM87" s="164"/>
      <c r="RIN87" s="160"/>
      <c r="RIO87" s="160"/>
      <c r="RIP87" s="160"/>
      <c r="RIQ87" s="160"/>
      <c r="RIR87" s="161"/>
      <c r="RIS87" s="160"/>
      <c r="RIT87" s="160"/>
      <c r="RIU87" s="160"/>
      <c r="RIV87" s="160"/>
      <c r="RIW87" s="162"/>
      <c r="RIX87" s="163"/>
      <c r="RIY87" s="164"/>
      <c r="RIZ87" s="160"/>
      <c r="RJA87" s="160"/>
      <c r="RJB87" s="160"/>
      <c r="RJC87" s="160"/>
      <c r="RJD87" s="161"/>
      <c r="RJE87" s="160"/>
      <c r="RJF87" s="160"/>
      <c r="RJG87" s="160"/>
      <c r="RJH87" s="160"/>
      <c r="RJI87" s="162"/>
      <c r="RJJ87" s="163"/>
      <c r="RJK87" s="164"/>
      <c r="RJL87" s="160"/>
      <c r="RJM87" s="160"/>
      <c r="RJN87" s="160"/>
      <c r="RJO87" s="160"/>
      <c r="RJP87" s="161"/>
      <c r="RJQ87" s="160"/>
      <c r="RJR87" s="160"/>
      <c r="RJS87" s="160"/>
      <c r="RJT87" s="160"/>
      <c r="RJU87" s="162"/>
      <c r="RJV87" s="163"/>
      <c r="RJW87" s="164"/>
      <c r="RJX87" s="160"/>
      <c r="RJY87" s="160"/>
      <c r="RJZ87" s="160"/>
      <c r="RKA87" s="160"/>
      <c r="RKB87" s="161"/>
      <c r="RKC87" s="160"/>
      <c r="RKD87" s="160"/>
      <c r="RKE87" s="160"/>
      <c r="RKF87" s="160"/>
      <c r="RKG87" s="162"/>
      <c r="RKH87" s="163"/>
      <c r="RKI87" s="164"/>
      <c r="RKJ87" s="160"/>
      <c r="RKK87" s="160"/>
      <c r="RKL87" s="160"/>
      <c r="RKM87" s="160"/>
      <c r="RKN87" s="161"/>
      <c r="RKO87" s="160"/>
      <c r="RKP87" s="160"/>
      <c r="RKQ87" s="160"/>
      <c r="RKR87" s="160"/>
      <c r="RKS87" s="162"/>
      <c r="RKT87" s="163"/>
      <c r="RKU87" s="164"/>
      <c r="RKV87" s="160"/>
      <c r="RKW87" s="160"/>
      <c r="RKX87" s="160"/>
      <c r="RKY87" s="160"/>
      <c r="RKZ87" s="161"/>
      <c r="RLA87" s="160"/>
      <c r="RLB87" s="160"/>
      <c r="RLC87" s="160"/>
      <c r="RLD87" s="160"/>
      <c r="RLE87" s="162"/>
      <c r="RLF87" s="163"/>
      <c r="RLG87" s="164"/>
      <c r="RLH87" s="160"/>
      <c r="RLI87" s="160"/>
      <c r="RLJ87" s="160"/>
      <c r="RLK87" s="160"/>
      <c r="RLL87" s="161"/>
      <c r="RLM87" s="160"/>
      <c r="RLN87" s="160"/>
      <c r="RLO87" s="160"/>
      <c r="RLP87" s="160"/>
      <c r="RLQ87" s="162"/>
      <c r="RLR87" s="163"/>
      <c r="RLS87" s="164"/>
      <c r="RLT87" s="160"/>
      <c r="RLU87" s="160"/>
      <c r="RLV87" s="160"/>
      <c r="RLW87" s="160"/>
      <c r="RLX87" s="161"/>
      <c r="RLY87" s="160"/>
      <c r="RLZ87" s="160"/>
      <c r="RMA87" s="160"/>
      <c r="RMB87" s="160"/>
      <c r="RMC87" s="162"/>
      <c r="RMD87" s="163"/>
      <c r="RME87" s="164"/>
      <c r="RMF87" s="160"/>
      <c r="RMG87" s="160"/>
      <c r="RMH87" s="160"/>
      <c r="RMI87" s="160"/>
      <c r="RMJ87" s="161"/>
      <c r="RMK87" s="160"/>
      <c r="RML87" s="160"/>
      <c r="RMM87" s="160"/>
      <c r="RMN87" s="160"/>
      <c r="RMO87" s="162"/>
      <c r="RMP87" s="163"/>
      <c r="RMQ87" s="164"/>
      <c r="RMR87" s="160"/>
      <c r="RMS87" s="160"/>
      <c r="RMT87" s="160"/>
      <c r="RMU87" s="160"/>
      <c r="RMV87" s="161"/>
      <c r="RMW87" s="160"/>
      <c r="RMX87" s="160"/>
      <c r="RMY87" s="160"/>
      <c r="RMZ87" s="160"/>
      <c r="RNA87" s="162"/>
      <c r="RNB87" s="163"/>
      <c r="RNC87" s="164"/>
      <c r="RND87" s="160"/>
      <c r="RNE87" s="160"/>
      <c r="RNF87" s="160"/>
      <c r="RNG87" s="160"/>
      <c r="RNH87" s="161"/>
      <c r="RNI87" s="160"/>
      <c r="RNJ87" s="160"/>
      <c r="RNK87" s="160"/>
      <c r="RNL87" s="160"/>
      <c r="RNM87" s="162"/>
      <c r="RNN87" s="163"/>
      <c r="RNO87" s="164"/>
      <c r="RNP87" s="160"/>
      <c r="RNQ87" s="160"/>
      <c r="RNR87" s="160"/>
      <c r="RNS87" s="160"/>
      <c r="RNT87" s="161"/>
      <c r="RNU87" s="160"/>
      <c r="RNV87" s="160"/>
      <c r="RNW87" s="160"/>
      <c r="RNX87" s="160"/>
      <c r="RNY87" s="162"/>
      <c r="RNZ87" s="163"/>
      <c r="ROA87" s="164"/>
      <c r="ROB87" s="160"/>
      <c r="ROC87" s="160"/>
      <c r="ROD87" s="160"/>
      <c r="ROE87" s="160"/>
      <c r="ROF87" s="161"/>
      <c r="ROG87" s="160"/>
      <c r="ROH87" s="160"/>
      <c r="ROI87" s="160"/>
      <c r="ROJ87" s="160"/>
      <c r="ROK87" s="162"/>
      <c r="ROL87" s="163"/>
      <c r="ROM87" s="164"/>
      <c r="RON87" s="160"/>
      <c r="ROO87" s="160"/>
      <c r="ROP87" s="160"/>
      <c r="ROQ87" s="160"/>
      <c r="ROR87" s="161"/>
      <c r="ROS87" s="160"/>
      <c r="ROT87" s="160"/>
      <c r="ROU87" s="160"/>
      <c r="ROV87" s="160"/>
      <c r="ROW87" s="162"/>
      <c r="ROX87" s="163"/>
      <c r="ROY87" s="164"/>
      <c r="ROZ87" s="160"/>
      <c r="RPA87" s="160"/>
      <c r="RPB87" s="160"/>
      <c r="RPC87" s="160"/>
      <c r="RPD87" s="161"/>
      <c r="RPE87" s="160"/>
      <c r="RPF87" s="160"/>
      <c r="RPG87" s="160"/>
      <c r="RPH87" s="160"/>
      <c r="RPI87" s="162"/>
      <c r="RPJ87" s="163"/>
      <c r="RPK87" s="164"/>
      <c r="RPL87" s="160"/>
      <c r="RPM87" s="160"/>
      <c r="RPN87" s="160"/>
      <c r="RPO87" s="160"/>
      <c r="RPP87" s="161"/>
      <c r="RPQ87" s="160"/>
      <c r="RPR87" s="160"/>
      <c r="RPS87" s="160"/>
      <c r="RPT87" s="160"/>
      <c r="RPU87" s="162"/>
      <c r="RPV87" s="163"/>
      <c r="RPW87" s="164"/>
      <c r="RPX87" s="160"/>
      <c r="RPY87" s="160"/>
      <c r="RPZ87" s="160"/>
      <c r="RQA87" s="160"/>
      <c r="RQB87" s="161"/>
      <c r="RQC87" s="160"/>
      <c r="RQD87" s="160"/>
      <c r="RQE87" s="160"/>
      <c r="RQF87" s="160"/>
      <c r="RQG87" s="162"/>
      <c r="RQH87" s="163"/>
      <c r="RQI87" s="164"/>
      <c r="RQJ87" s="160"/>
      <c r="RQK87" s="160"/>
      <c r="RQL87" s="160"/>
      <c r="RQM87" s="160"/>
      <c r="RQN87" s="161"/>
      <c r="RQO87" s="160"/>
      <c r="RQP87" s="160"/>
      <c r="RQQ87" s="160"/>
      <c r="RQR87" s="160"/>
      <c r="RQS87" s="162"/>
      <c r="RQT87" s="163"/>
      <c r="RQU87" s="164"/>
      <c r="RQV87" s="160"/>
      <c r="RQW87" s="160"/>
      <c r="RQX87" s="160"/>
      <c r="RQY87" s="160"/>
      <c r="RQZ87" s="161"/>
      <c r="RRA87" s="160"/>
      <c r="RRB87" s="160"/>
      <c r="RRC87" s="160"/>
      <c r="RRD87" s="160"/>
      <c r="RRE87" s="162"/>
      <c r="RRF87" s="163"/>
      <c r="RRG87" s="164"/>
      <c r="RRH87" s="160"/>
      <c r="RRI87" s="160"/>
      <c r="RRJ87" s="160"/>
      <c r="RRK87" s="160"/>
      <c r="RRL87" s="161"/>
      <c r="RRM87" s="160"/>
      <c r="RRN87" s="160"/>
      <c r="RRO87" s="160"/>
      <c r="RRP87" s="160"/>
      <c r="RRQ87" s="162"/>
      <c r="RRR87" s="163"/>
      <c r="RRS87" s="164"/>
      <c r="RRT87" s="160"/>
      <c r="RRU87" s="160"/>
      <c r="RRV87" s="160"/>
      <c r="RRW87" s="160"/>
      <c r="RRX87" s="161"/>
      <c r="RRY87" s="160"/>
      <c r="RRZ87" s="160"/>
      <c r="RSA87" s="160"/>
      <c r="RSB87" s="160"/>
      <c r="RSC87" s="162"/>
      <c r="RSD87" s="163"/>
      <c r="RSE87" s="164"/>
      <c r="RSF87" s="160"/>
      <c r="RSG87" s="160"/>
      <c r="RSH87" s="160"/>
      <c r="RSI87" s="160"/>
      <c r="RSJ87" s="161"/>
      <c r="RSK87" s="160"/>
      <c r="RSL87" s="160"/>
      <c r="RSM87" s="160"/>
      <c r="RSN87" s="160"/>
      <c r="RSO87" s="162"/>
      <c r="RSP87" s="163"/>
      <c r="RSQ87" s="164"/>
      <c r="RSR87" s="160"/>
      <c r="RSS87" s="160"/>
      <c r="RST87" s="160"/>
      <c r="RSU87" s="160"/>
      <c r="RSV87" s="161"/>
      <c r="RSW87" s="160"/>
      <c r="RSX87" s="160"/>
      <c r="RSY87" s="160"/>
      <c r="RSZ87" s="160"/>
      <c r="RTA87" s="162"/>
      <c r="RTB87" s="163"/>
      <c r="RTC87" s="164"/>
      <c r="RTD87" s="160"/>
      <c r="RTE87" s="160"/>
      <c r="RTF87" s="160"/>
      <c r="RTG87" s="160"/>
      <c r="RTH87" s="161"/>
      <c r="RTI87" s="160"/>
      <c r="RTJ87" s="160"/>
      <c r="RTK87" s="160"/>
      <c r="RTL87" s="160"/>
      <c r="RTM87" s="162"/>
      <c r="RTN87" s="163"/>
      <c r="RTO87" s="164"/>
      <c r="RTP87" s="160"/>
      <c r="RTQ87" s="160"/>
      <c r="RTR87" s="160"/>
      <c r="RTS87" s="160"/>
      <c r="RTT87" s="161"/>
      <c r="RTU87" s="160"/>
      <c r="RTV87" s="160"/>
      <c r="RTW87" s="160"/>
      <c r="RTX87" s="160"/>
      <c r="RTY87" s="162"/>
      <c r="RTZ87" s="163"/>
      <c r="RUA87" s="164"/>
      <c r="RUB87" s="160"/>
      <c r="RUC87" s="160"/>
      <c r="RUD87" s="160"/>
      <c r="RUE87" s="160"/>
      <c r="RUF87" s="161"/>
      <c r="RUG87" s="160"/>
      <c r="RUH87" s="160"/>
      <c r="RUI87" s="160"/>
      <c r="RUJ87" s="160"/>
      <c r="RUK87" s="162"/>
      <c r="RUL87" s="163"/>
      <c r="RUM87" s="164"/>
      <c r="RUN87" s="160"/>
      <c r="RUO87" s="160"/>
      <c r="RUP87" s="160"/>
      <c r="RUQ87" s="160"/>
      <c r="RUR87" s="161"/>
      <c r="RUS87" s="160"/>
      <c r="RUT87" s="160"/>
      <c r="RUU87" s="160"/>
      <c r="RUV87" s="160"/>
      <c r="RUW87" s="162"/>
      <c r="RUX87" s="163"/>
      <c r="RUY87" s="164"/>
      <c r="RUZ87" s="160"/>
      <c r="RVA87" s="160"/>
      <c r="RVB87" s="160"/>
      <c r="RVC87" s="160"/>
      <c r="RVD87" s="161"/>
      <c r="RVE87" s="160"/>
      <c r="RVF87" s="160"/>
      <c r="RVG87" s="160"/>
      <c r="RVH87" s="160"/>
      <c r="RVI87" s="162"/>
      <c r="RVJ87" s="163"/>
      <c r="RVK87" s="164"/>
      <c r="RVL87" s="160"/>
      <c r="RVM87" s="160"/>
      <c r="RVN87" s="160"/>
      <c r="RVO87" s="160"/>
      <c r="RVP87" s="161"/>
      <c r="RVQ87" s="160"/>
      <c r="RVR87" s="160"/>
      <c r="RVS87" s="160"/>
      <c r="RVT87" s="160"/>
      <c r="RVU87" s="162"/>
      <c r="RVV87" s="163"/>
      <c r="RVW87" s="164"/>
      <c r="RVX87" s="160"/>
      <c r="RVY87" s="160"/>
      <c r="RVZ87" s="160"/>
      <c r="RWA87" s="160"/>
      <c r="RWB87" s="161"/>
      <c r="RWC87" s="160"/>
      <c r="RWD87" s="160"/>
      <c r="RWE87" s="160"/>
      <c r="RWF87" s="160"/>
      <c r="RWG87" s="162"/>
      <c r="RWH87" s="163"/>
      <c r="RWI87" s="164"/>
      <c r="RWJ87" s="160"/>
      <c r="RWK87" s="160"/>
      <c r="RWL87" s="160"/>
      <c r="RWM87" s="160"/>
      <c r="RWN87" s="161"/>
      <c r="RWO87" s="160"/>
      <c r="RWP87" s="160"/>
      <c r="RWQ87" s="160"/>
      <c r="RWR87" s="160"/>
      <c r="RWS87" s="162"/>
      <c r="RWT87" s="163"/>
      <c r="RWU87" s="164"/>
      <c r="RWV87" s="160"/>
      <c r="RWW87" s="160"/>
      <c r="RWX87" s="160"/>
      <c r="RWY87" s="160"/>
      <c r="RWZ87" s="161"/>
      <c r="RXA87" s="160"/>
      <c r="RXB87" s="160"/>
      <c r="RXC87" s="160"/>
      <c r="RXD87" s="160"/>
      <c r="RXE87" s="162"/>
      <c r="RXF87" s="163"/>
      <c r="RXG87" s="164"/>
      <c r="RXH87" s="160"/>
      <c r="RXI87" s="160"/>
      <c r="RXJ87" s="160"/>
      <c r="RXK87" s="160"/>
      <c r="RXL87" s="161"/>
      <c r="RXM87" s="160"/>
      <c r="RXN87" s="160"/>
      <c r="RXO87" s="160"/>
      <c r="RXP87" s="160"/>
      <c r="RXQ87" s="162"/>
      <c r="RXR87" s="163"/>
      <c r="RXS87" s="164"/>
      <c r="RXT87" s="160"/>
      <c r="RXU87" s="160"/>
      <c r="RXV87" s="160"/>
      <c r="RXW87" s="160"/>
      <c r="RXX87" s="161"/>
      <c r="RXY87" s="160"/>
      <c r="RXZ87" s="160"/>
      <c r="RYA87" s="160"/>
      <c r="RYB87" s="160"/>
      <c r="RYC87" s="162"/>
      <c r="RYD87" s="163"/>
      <c r="RYE87" s="164"/>
      <c r="RYF87" s="160"/>
      <c r="RYG87" s="160"/>
      <c r="RYH87" s="160"/>
      <c r="RYI87" s="160"/>
      <c r="RYJ87" s="161"/>
      <c r="RYK87" s="160"/>
      <c r="RYL87" s="160"/>
      <c r="RYM87" s="160"/>
      <c r="RYN87" s="160"/>
      <c r="RYO87" s="162"/>
      <c r="RYP87" s="163"/>
      <c r="RYQ87" s="164"/>
      <c r="RYR87" s="160"/>
      <c r="RYS87" s="160"/>
      <c r="RYT87" s="160"/>
      <c r="RYU87" s="160"/>
      <c r="RYV87" s="161"/>
      <c r="RYW87" s="160"/>
      <c r="RYX87" s="160"/>
      <c r="RYY87" s="160"/>
      <c r="RYZ87" s="160"/>
      <c r="RZA87" s="162"/>
      <c r="RZB87" s="163"/>
      <c r="RZC87" s="164"/>
      <c r="RZD87" s="160"/>
      <c r="RZE87" s="160"/>
      <c r="RZF87" s="160"/>
      <c r="RZG87" s="160"/>
      <c r="RZH87" s="161"/>
      <c r="RZI87" s="160"/>
      <c r="RZJ87" s="160"/>
      <c r="RZK87" s="160"/>
      <c r="RZL87" s="160"/>
      <c r="RZM87" s="162"/>
      <c r="RZN87" s="163"/>
      <c r="RZO87" s="164"/>
      <c r="RZP87" s="160"/>
      <c r="RZQ87" s="160"/>
      <c r="RZR87" s="160"/>
      <c r="RZS87" s="160"/>
      <c r="RZT87" s="161"/>
      <c r="RZU87" s="160"/>
      <c r="RZV87" s="160"/>
      <c r="RZW87" s="160"/>
      <c r="RZX87" s="160"/>
      <c r="RZY87" s="162"/>
      <c r="RZZ87" s="163"/>
      <c r="SAA87" s="164"/>
      <c r="SAB87" s="160"/>
      <c r="SAC87" s="160"/>
      <c r="SAD87" s="160"/>
      <c r="SAE87" s="160"/>
      <c r="SAF87" s="161"/>
      <c r="SAG87" s="160"/>
      <c r="SAH87" s="160"/>
      <c r="SAI87" s="160"/>
      <c r="SAJ87" s="160"/>
      <c r="SAK87" s="162"/>
      <c r="SAL87" s="163"/>
      <c r="SAM87" s="164"/>
      <c r="SAN87" s="160"/>
      <c r="SAO87" s="160"/>
      <c r="SAP87" s="160"/>
      <c r="SAQ87" s="160"/>
      <c r="SAR87" s="161"/>
      <c r="SAS87" s="160"/>
      <c r="SAT87" s="160"/>
      <c r="SAU87" s="160"/>
      <c r="SAV87" s="160"/>
      <c r="SAW87" s="162"/>
      <c r="SAX87" s="163"/>
      <c r="SAY87" s="164"/>
      <c r="SAZ87" s="160"/>
      <c r="SBA87" s="160"/>
      <c r="SBB87" s="160"/>
      <c r="SBC87" s="160"/>
      <c r="SBD87" s="161"/>
      <c r="SBE87" s="160"/>
      <c r="SBF87" s="160"/>
      <c r="SBG87" s="160"/>
      <c r="SBH87" s="160"/>
      <c r="SBI87" s="162"/>
      <c r="SBJ87" s="163"/>
      <c r="SBK87" s="164"/>
      <c r="SBL87" s="160"/>
      <c r="SBM87" s="160"/>
      <c r="SBN87" s="160"/>
      <c r="SBO87" s="160"/>
      <c r="SBP87" s="161"/>
      <c r="SBQ87" s="160"/>
      <c r="SBR87" s="160"/>
      <c r="SBS87" s="160"/>
      <c r="SBT87" s="160"/>
      <c r="SBU87" s="162"/>
      <c r="SBV87" s="163"/>
      <c r="SBW87" s="164"/>
      <c r="SBX87" s="160"/>
      <c r="SBY87" s="160"/>
      <c r="SBZ87" s="160"/>
      <c r="SCA87" s="160"/>
      <c r="SCB87" s="161"/>
      <c r="SCC87" s="160"/>
      <c r="SCD87" s="160"/>
      <c r="SCE87" s="160"/>
      <c r="SCF87" s="160"/>
      <c r="SCG87" s="162"/>
      <c r="SCH87" s="163"/>
      <c r="SCI87" s="164"/>
      <c r="SCJ87" s="160"/>
      <c r="SCK87" s="160"/>
      <c r="SCL87" s="160"/>
      <c r="SCM87" s="160"/>
      <c r="SCN87" s="161"/>
      <c r="SCO87" s="160"/>
      <c r="SCP87" s="160"/>
      <c r="SCQ87" s="160"/>
      <c r="SCR87" s="160"/>
      <c r="SCS87" s="162"/>
      <c r="SCT87" s="163"/>
      <c r="SCU87" s="164"/>
      <c r="SCV87" s="160"/>
      <c r="SCW87" s="160"/>
      <c r="SCX87" s="160"/>
      <c r="SCY87" s="160"/>
      <c r="SCZ87" s="161"/>
      <c r="SDA87" s="160"/>
      <c r="SDB87" s="160"/>
      <c r="SDC87" s="160"/>
      <c r="SDD87" s="160"/>
      <c r="SDE87" s="162"/>
      <c r="SDF87" s="163"/>
      <c r="SDG87" s="164"/>
      <c r="SDH87" s="160"/>
      <c r="SDI87" s="160"/>
      <c r="SDJ87" s="160"/>
      <c r="SDK87" s="160"/>
      <c r="SDL87" s="161"/>
      <c r="SDM87" s="160"/>
      <c r="SDN87" s="160"/>
      <c r="SDO87" s="160"/>
      <c r="SDP87" s="160"/>
      <c r="SDQ87" s="162"/>
      <c r="SDR87" s="163"/>
      <c r="SDS87" s="164"/>
      <c r="SDT87" s="160"/>
      <c r="SDU87" s="160"/>
      <c r="SDV87" s="160"/>
      <c r="SDW87" s="160"/>
      <c r="SDX87" s="161"/>
      <c r="SDY87" s="160"/>
      <c r="SDZ87" s="160"/>
      <c r="SEA87" s="160"/>
      <c r="SEB87" s="160"/>
      <c r="SEC87" s="162"/>
      <c r="SED87" s="163"/>
      <c r="SEE87" s="164"/>
      <c r="SEF87" s="160"/>
      <c r="SEG87" s="160"/>
      <c r="SEH87" s="160"/>
      <c r="SEI87" s="160"/>
      <c r="SEJ87" s="161"/>
      <c r="SEK87" s="160"/>
      <c r="SEL87" s="160"/>
      <c r="SEM87" s="160"/>
      <c r="SEN87" s="160"/>
      <c r="SEO87" s="162"/>
      <c r="SEP87" s="163"/>
      <c r="SEQ87" s="164"/>
      <c r="SER87" s="160"/>
      <c r="SES87" s="160"/>
      <c r="SET87" s="160"/>
      <c r="SEU87" s="160"/>
      <c r="SEV87" s="161"/>
      <c r="SEW87" s="160"/>
      <c r="SEX87" s="160"/>
      <c r="SEY87" s="160"/>
      <c r="SEZ87" s="160"/>
      <c r="SFA87" s="162"/>
      <c r="SFB87" s="163"/>
      <c r="SFC87" s="164"/>
      <c r="SFD87" s="160"/>
      <c r="SFE87" s="160"/>
      <c r="SFF87" s="160"/>
      <c r="SFG87" s="160"/>
      <c r="SFH87" s="161"/>
      <c r="SFI87" s="160"/>
      <c r="SFJ87" s="160"/>
      <c r="SFK87" s="160"/>
      <c r="SFL87" s="160"/>
      <c r="SFM87" s="162"/>
      <c r="SFN87" s="163"/>
      <c r="SFO87" s="164"/>
      <c r="SFP87" s="160"/>
      <c r="SFQ87" s="160"/>
      <c r="SFR87" s="160"/>
      <c r="SFS87" s="160"/>
      <c r="SFT87" s="161"/>
      <c r="SFU87" s="160"/>
      <c r="SFV87" s="160"/>
      <c r="SFW87" s="160"/>
      <c r="SFX87" s="160"/>
      <c r="SFY87" s="162"/>
      <c r="SFZ87" s="163"/>
      <c r="SGA87" s="164"/>
      <c r="SGB87" s="160"/>
      <c r="SGC87" s="160"/>
      <c r="SGD87" s="160"/>
      <c r="SGE87" s="160"/>
      <c r="SGF87" s="161"/>
      <c r="SGG87" s="160"/>
      <c r="SGH87" s="160"/>
      <c r="SGI87" s="160"/>
      <c r="SGJ87" s="160"/>
      <c r="SGK87" s="162"/>
      <c r="SGL87" s="163"/>
      <c r="SGM87" s="164"/>
      <c r="SGN87" s="160"/>
      <c r="SGO87" s="160"/>
      <c r="SGP87" s="160"/>
      <c r="SGQ87" s="160"/>
      <c r="SGR87" s="161"/>
      <c r="SGS87" s="160"/>
      <c r="SGT87" s="160"/>
      <c r="SGU87" s="160"/>
      <c r="SGV87" s="160"/>
      <c r="SGW87" s="162"/>
      <c r="SGX87" s="163"/>
      <c r="SGY87" s="164"/>
      <c r="SGZ87" s="160"/>
      <c r="SHA87" s="160"/>
      <c r="SHB87" s="160"/>
      <c r="SHC87" s="160"/>
      <c r="SHD87" s="161"/>
      <c r="SHE87" s="160"/>
      <c r="SHF87" s="160"/>
      <c r="SHG87" s="160"/>
      <c r="SHH87" s="160"/>
      <c r="SHI87" s="162"/>
      <c r="SHJ87" s="163"/>
      <c r="SHK87" s="164"/>
      <c r="SHL87" s="160"/>
      <c r="SHM87" s="160"/>
      <c r="SHN87" s="160"/>
      <c r="SHO87" s="160"/>
      <c r="SHP87" s="161"/>
      <c r="SHQ87" s="160"/>
      <c r="SHR87" s="160"/>
      <c r="SHS87" s="160"/>
      <c r="SHT87" s="160"/>
      <c r="SHU87" s="162"/>
      <c r="SHV87" s="163"/>
      <c r="SHW87" s="164"/>
      <c r="SHX87" s="160"/>
      <c r="SHY87" s="160"/>
      <c r="SHZ87" s="160"/>
      <c r="SIA87" s="160"/>
      <c r="SIB87" s="161"/>
      <c r="SIC87" s="160"/>
      <c r="SID87" s="160"/>
      <c r="SIE87" s="160"/>
      <c r="SIF87" s="160"/>
      <c r="SIG87" s="162"/>
      <c r="SIH87" s="163"/>
      <c r="SII87" s="164"/>
      <c r="SIJ87" s="160"/>
      <c r="SIK87" s="160"/>
      <c r="SIL87" s="160"/>
      <c r="SIM87" s="160"/>
      <c r="SIN87" s="161"/>
      <c r="SIO87" s="160"/>
      <c r="SIP87" s="160"/>
      <c r="SIQ87" s="160"/>
      <c r="SIR87" s="160"/>
      <c r="SIS87" s="162"/>
      <c r="SIT87" s="163"/>
      <c r="SIU87" s="164"/>
      <c r="SIV87" s="160"/>
      <c r="SIW87" s="160"/>
      <c r="SIX87" s="160"/>
      <c r="SIY87" s="160"/>
      <c r="SIZ87" s="161"/>
      <c r="SJA87" s="160"/>
      <c r="SJB87" s="160"/>
      <c r="SJC87" s="160"/>
      <c r="SJD87" s="160"/>
      <c r="SJE87" s="162"/>
      <c r="SJF87" s="163"/>
      <c r="SJG87" s="164"/>
      <c r="SJH87" s="160"/>
      <c r="SJI87" s="160"/>
      <c r="SJJ87" s="160"/>
      <c r="SJK87" s="160"/>
      <c r="SJL87" s="161"/>
      <c r="SJM87" s="160"/>
      <c r="SJN87" s="160"/>
      <c r="SJO87" s="160"/>
      <c r="SJP87" s="160"/>
      <c r="SJQ87" s="162"/>
      <c r="SJR87" s="163"/>
      <c r="SJS87" s="164"/>
      <c r="SJT87" s="160"/>
      <c r="SJU87" s="160"/>
      <c r="SJV87" s="160"/>
      <c r="SJW87" s="160"/>
      <c r="SJX87" s="161"/>
      <c r="SJY87" s="160"/>
      <c r="SJZ87" s="160"/>
      <c r="SKA87" s="160"/>
      <c r="SKB87" s="160"/>
      <c r="SKC87" s="162"/>
      <c r="SKD87" s="163"/>
      <c r="SKE87" s="164"/>
      <c r="SKF87" s="160"/>
      <c r="SKG87" s="160"/>
      <c r="SKH87" s="160"/>
      <c r="SKI87" s="160"/>
      <c r="SKJ87" s="161"/>
      <c r="SKK87" s="160"/>
      <c r="SKL87" s="160"/>
      <c r="SKM87" s="160"/>
      <c r="SKN87" s="160"/>
      <c r="SKO87" s="162"/>
      <c r="SKP87" s="163"/>
      <c r="SKQ87" s="164"/>
      <c r="SKR87" s="160"/>
      <c r="SKS87" s="160"/>
      <c r="SKT87" s="160"/>
      <c r="SKU87" s="160"/>
      <c r="SKV87" s="161"/>
      <c r="SKW87" s="160"/>
      <c r="SKX87" s="160"/>
      <c r="SKY87" s="160"/>
      <c r="SKZ87" s="160"/>
      <c r="SLA87" s="162"/>
      <c r="SLB87" s="163"/>
      <c r="SLC87" s="164"/>
      <c r="SLD87" s="160"/>
      <c r="SLE87" s="160"/>
      <c r="SLF87" s="160"/>
      <c r="SLG87" s="160"/>
      <c r="SLH87" s="161"/>
      <c r="SLI87" s="160"/>
      <c r="SLJ87" s="160"/>
      <c r="SLK87" s="160"/>
      <c r="SLL87" s="160"/>
      <c r="SLM87" s="162"/>
      <c r="SLN87" s="163"/>
      <c r="SLO87" s="164"/>
      <c r="SLP87" s="160"/>
      <c r="SLQ87" s="160"/>
      <c r="SLR87" s="160"/>
      <c r="SLS87" s="160"/>
      <c r="SLT87" s="161"/>
      <c r="SLU87" s="160"/>
      <c r="SLV87" s="160"/>
      <c r="SLW87" s="160"/>
      <c r="SLX87" s="160"/>
      <c r="SLY87" s="162"/>
      <c r="SLZ87" s="163"/>
      <c r="SMA87" s="164"/>
      <c r="SMB87" s="160"/>
      <c r="SMC87" s="160"/>
      <c r="SMD87" s="160"/>
      <c r="SME87" s="160"/>
      <c r="SMF87" s="161"/>
      <c r="SMG87" s="160"/>
      <c r="SMH87" s="160"/>
      <c r="SMI87" s="160"/>
      <c r="SMJ87" s="160"/>
      <c r="SMK87" s="162"/>
      <c r="SML87" s="163"/>
      <c r="SMM87" s="164"/>
      <c r="SMN87" s="160"/>
      <c r="SMO87" s="160"/>
      <c r="SMP87" s="160"/>
      <c r="SMQ87" s="160"/>
      <c r="SMR87" s="161"/>
      <c r="SMS87" s="160"/>
      <c r="SMT87" s="160"/>
      <c r="SMU87" s="160"/>
      <c r="SMV87" s="160"/>
      <c r="SMW87" s="162"/>
      <c r="SMX87" s="163"/>
      <c r="SMY87" s="164"/>
      <c r="SMZ87" s="160"/>
      <c r="SNA87" s="160"/>
      <c r="SNB87" s="160"/>
      <c r="SNC87" s="160"/>
      <c r="SND87" s="161"/>
      <c r="SNE87" s="160"/>
      <c r="SNF87" s="160"/>
      <c r="SNG87" s="160"/>
      <c r="SNH87" s="160"/>
      <c r="SNI87" s="162"/>
      <c r="SNJ87" s="163"/>
      <c r="SNK87" s="164"/>
      <c r="SNL87" s="160"/>
      <c r="SNM87" s="160"/>
      <c r="SNN87" s="160"/>
      <c r="SNO87" s="160"/>
      <c r="SNP87" s="161"/>
      <c r="SNQ87" s="160"/>
      <c r="SNR87" s="160"/>
      <c r="SNS87" s="160"/>
      <c r="SNT87" s="160"/>
      <c r="SNU87" s="162"/>
      <c r="SNV87" s="163"/>
      <c r="SNW87" s="164"/>
      <c r="SNX87" s="160"/>
      <c r="SNY87" s="160"/>
      <c r="SNZ87" s="160"/>
      <c r="SOA87" s="160"/>
      <c r="SOB87" s="161"/>
      <c r="SOC87" s="160"/>
      <c r="SOD87" s="160"/>
      <c r="SOE87" s="160"/>
      <c r="SOF87" s="160"/>
      <c r="SOG87" s="162"/>
      <c r="SOH87" s="163"/>
      <c r="SOI87" s="164"/>
      <c r="SOJ87" s="160"/>
      <c r="SOK87" s="160"/>
      <c r="SOL87" s="160"/>
      <c r="SOM87" s="160"/>
      <c r="SON87" s="161"/>
      <c r="SOO87" s="160"/>
      <c r="SOP87" s="160"/>
      <c r="SOQ87" s="160"/>
      <c r="SOR87" s="160"/>
      <c r="SOS87" s="162"/>
      <c r="SOT87" s="163"/>
      <c r="SOU87" s="164"/>
      <c r="SOV87" s="160"/>
      <c r="SOW87" s="160"/>
      <c r="SOX87" s="160"/>
      <c r="SOY87" s="160"/>
      <c r="SOZ87" s="161"/>
      <c r="SPA87" s="160"/>
      <c r="SPB87" s="160"/>
      <c r="SPC87" s="160"/>
      <c r="SPD87" s="160"/>
      <c r="SPE87" s="162"/>
      <c r="SPF87" s="163"/>
      <c r="SPG87" s="164"/>
      <c r="SPH87" s="160"/>
      <c r="SPI87" s="160"/>
      <c r="SPJ87" s="160"/>
      <c r="SPK87" s="160"/>
      <c r="SPL87" s="161"/>
      <c r="SPM87" s="160"/>
      <c r="SPN87" s="160"/>
      <c r="SPO87" s="160"/>
      <c r="SPP87" s="160"/>
      <c r="SPQ87" s="162"/>
      <c r="SPR87" s="163"/>
      <c r="SPS87" s="164"/>
      <c r="SPT87" s="160"/>
      <c r="SPU87" s="160"/>
      <c r="SPV87" s="160"/>
      <c r="SPW87" s="160"/>
      <c r="SPX87" s="161"/>
      <c r="SPY87" s="160"/>
      <c r="SPZ87" s="160"/>
      <c r="SQA87" s="160"/>
      <c r="SQB87" s="160"/>
      <c r="SQC87" s="162"/>
      <c r="SQD87" s="163"/>
      <c r="SQE87" s="164"/>
      <c r="SQF87" s="160"/>
      <c r="SQG87" s="160"/>
      <c r="SQH87" s="160"/>
      <c r="SQI87" s="160"/>
      <c r="SQJ87" s="161"/>
      <c r="SQK87" s="160"/>
      <c r="SQL87" s="160"/>
      <c r="SQM87" s="160"/>
      <c r="SQN87" s="160"/>
      <c r="SQO87" s="162"/>
      <c r="SQP87" s="163"/>
      <c r="SQQ87" s="164"/>
      <c r="SQR87" s="160"/>
      <c r="SQS87" s="160"/>
      <c r="SQT87" s="160"/>
      <c r="SQU87" s="160"/>
      <c r="SQV87" s="161"/>
      <c r="SQW87" s="160"/>
      <c r="SQX87" s="160"/>
      <c r="SQY87" s="160"/>
      <c r="SQZ87" s="160"/>
      <c r="SRA87" s="162"/>
      <c r="SRB87" s="163"/>
      <c r="SRC87" s="164"/>
      <c r="SRD87" s="160"/>
      <c r="SRE87" s="160"/>
      <c r="SRF87" s="160"/>
      <c r="SRG87" s="160"/>
      <c r="SRH87" s="161"/>
      <c r="SRI87" s="160"/>
      <c r="SRJ87" s="160"/>
      <c r="SRK87" s="160"/>
      <c r="SRL87" s="160"/>
      <c r="SRM87" s="162"/>
      <c r="SRN87" s="163"/>
      <c r="SRO87" s="164"/>
      <c r="SRP87" s="160"/>
      <c r="SRQ87" s="160"/>
      <c r="SRR87" s="160"/>
      <c r="SRS87" s="160"/>
      <c r="SRT87" s="161"/>
      <c r="SRU87" s="160"/>
      <c r="SRV87" s="160"/>
      <c r="SRW87" s="160"/>
      <c r="SRX87" s="160"/>
      <c r="SRY87" s="162"/>
      <c r="SRZ87" s="163"/>
      <c r="SSA87" s="164"/>
      <c r="SSB87" s="160"/>
      <c r="SSC87" s="160"/>
      <c r="SSD87" s="160"/>
      <c r="SSE87" s="160"/>
      <c r="SSF87" s="161"/>
      <c r="SSG87" s="160"/>
      <c r="SSH87" s="160"/>
      <c r="SSI87" s="160"/>
      <c r="SSJ87" s="160"/>
      <c r="SSK87" s="162"/>
      <c r="SSL87" s="163"/>
      <c r="SSM87" s="164"/>
      <c r="SSN87" s="160"/>
      <c r="SSO87" s="160"/>
      <c r="SSP87" s="160"/>
      <c r="SSQ87" s="160"/>
      <c r="SSR87" s="161"/>
      <c r="SSS87" s="160"/>
      <c r="SST87" s="160"/>
      <c r="SSU87" s="160"/>
      <c r="SSV87" s="160"/>
      <c r="SSW87" s="162"/>
      <c r="SSX87" s="163"/>
      <c r="SSY87" s="164"/>
      <c r="SSZ87" s="160"/>
      <c r="STA87" s="160"/>
      <c r="STB87" s="160"/>
      <c r="STC87" s="160"/>
      <c r="STD87" s="161"/>
      <c r="STE87" s="160"/>
      <c r="STF87" s="160"/>
      <c r="STG87" s="160"/>
      <c r="STH87" s="160"/>
      <c r="STI87" s="162"/>
      <c r="STJ87" s="163"/>
      <c r="STK87" s="164"/>
      <c r="STL87" s="160"/>
      <c r="STM87" s="160"/>
      <c r="STN87" s="160"/>
      <c r="STO87" s="160"/>
      <c r="STP87" s="161"/>
      <c r="STQ87" s="160"/>
      <c r="STR87" s="160"/>
      <c r="STS87" s="160"/>
      <c r="STT87" s="160"/>
      <c r="STU87" s="162"/>
      <c r="STV87" s="163"/>
      <c r="STW87" s="164"/>
      <c r="STX87" s="160"/>
      <c r="STY87" s="160"/>
      <c r="STZ87" s="160"/>
      <c r="SUA87" s="160"/>
      <c r="SUB87" s="161"/>
      <c r="SUC87" s="160"/>
      <c r="SUD87" s="160"/>
      <c r="SUE87" s="160"/>
      <c r="SUF87" s="160"/>
      <c r="SUG87" s="162"/>
      <c r="SUH87" s="163"/>
      <c r="SUI87" s="164"/>
      <c r="SUJ87" s="160"/>
      <c r="SUK87" s="160"/>
      <c r="SUL87" s="160"/>
      <c r="SUM87" s="160"/>
      <c r="SUN87" s="161"/>
      <c r="SUO87" s="160"/>
      <c r="SUP87" s="160"/>
      <c r="SUQ87" s="160"/>
      <c r="SUR87" s="160"/>
      <c r="SUS87" s="162"/>
      <c r="SUT87" s="163"/>
      <c r="SUU87" s="164"/>
      <c r="SUV87" s="160"/>
      <c r="SUW87" s="160"/>
      <c r="SUX87" s="160"/>
      <c r="SUY87" s="160"/>
      <c r="SUZ87" s="161"/>
      <c r="SVA87" s="160"/>
      <c r="SVB87" s="160"/>
      <c r="SVC87" s="160"/>
      <c r="SVD87" s="160"/>
      <c r="SVE87" s="162"/>
      <c r="SVF87" s="163"/>
      <c r="SVG87" s="164"/>
      <c r="SVH87" s="160"/>
      <c r="SVI87" s="160"/>
      <c r="SVJ87" s="160"/>
      <c r="SVK87" s="160"/>
      <c r="SVL87" s="161"/>
      <c r="SVM87" s="160"/>
      <c r="SVN87" s="160"/>
      <c r="SVO87" s="160"/>
      <c r="SVP87" s="160"/>
      <c r="SVQ87" s="162"/>
      <c r="SVR87" s="163"/>
      <c r="SVS87" s="164"/>
      <c r="SVT87" s="160"/>
      <c r="SVU87" s="160"/>
      <c r="SVV87" s="160"/>
      <c r="SVW87" s="160"/>
      <c r="SVX87" s="161"/>
      <c r="SVY87" s="160"/>
      <c r="SVZ87" s="160"/>
      <c r="SWA87" s="160"/>
      <c r="SWB87" s="160"/>
      <c r="SWC87" s="162"/>
      <c r="SWD87" s="163"/>
      <c r="SWE87" s="164"/>
      <c r="SWF87" s="160"/>
      <c r="SWG87" s="160"/>
      <c r="SWH87" s="160"/>
      <c r="SWI87" s="160"/>
      <c r="SWJ87" s="161"/>
      <c r="SWK87" s="160"/>
      <c r="SWL87" s="160"/>
      <c r="SWM87" s="160"/>
      <c r="SWN87" s="160"/>
      <c r="SWO87" s="162"/>
      <c r="SWP87" s="163"/>
      <c r="SWQ87" s="164"/>
      <c r="SWR87" s="160"/>
      <c r="SWS87" s="160"/>
      <c r="SWT87" s="160"/>
      <c r="SWU87" s="160"/>
      <c r="SWV87" s="161"/>
      <c r="SWW87" s="160"/>
      <c r="SWX87" s="160"/>
      <c r="SWY87" s="160"/>
      <c r="SWZ87" s="160"/>
      <c r="SXA87" s="162"/>
      <c r="SXB87" s="163"/>
      <c r="SXC87" s="164"/>
      <c r="SXD87" s="160"/>
      <c r="SXE87" s="160"/>
      <c r="SXF87" s="160"/>
      <c r="SXG87" s="160"/>
      <c r="SXH87" s="161"/>
      <c r="SXI87" s="160"/>
      <c r="SXJ87" s="160"/>
      <c r="SXK87" s="160"/>
      <c r="SXL87" s="160"/>
      <c r="SXM87" s="162"/>
      <c r="SXN87" s="163"/>
      <c r="SXO87" s="164"/>
      <c r="SXP87" s="160"/>
      <c r="SXQ87" s="160"/>
      <c r="SXR87" s="160"/>
      <c r="SXS87" s="160"/>
      <c r="SXT87" s="161"/>
      <c r="SXU87" s="160"/>
      <c r="SXV87" s="160"/>
      <c r="SXW87" s="160"/>
      <c r="SXX87" s="160"/>
      <c r="SXY87" s="162"/>
      <c r="SXZ87" s="163"/>
      <c r="SYA87" s="164"/>
      <c r="SYB87" s="160"/>
      <c r="SYC87" s="160"/>
      <c r="SYD87" s="160"/>
      <c r="SYE87" s="160"/>
      <c r="SYF87" s="161"/>
      <c r="SYG87" s="160"/>
      <c r="SYH87" s="160"/>
      <c r="SYI87" s="160"/>
      <c r="SYJ87" s="160"/>
      <c r="SYK87" s="162"/>
      <c r="SYL87" s="163"/>
      <c r="SYM87" s="164"/>
      <c r="SYN87" s="160"/>
      <c r="SYO87" s="160"/>
      <c r="SYP87" s="160"/>
      <c r="SYQ87" s="160"/>
      <c r="SYR87" s="161"/>
      <c r="SYS87" s="160"/>
      <c r="SYT87" s="160"/>
      <c r="SYU87" s="160"/>
      <c r="SYV87" s="160"/>
      <c r="SYW87" s="162"/>
      <c r="SYX87" s="163"/>
      <c r="SYY87" s="164"/>
      <c r="SYZ87" s="160"/>
      <c r="SZA87" s="160"/>
      <c r="SZB87" s="160"/>
      <c r="SZC87" s="160"/>
      <c r="SZD87" s="161"/>
      <c r="SZE87" s="160"/>
      <c r="SZF87" s="160"/>
      <c r="SZG87" s="160"/>
      <c r="SZH87" s="160"/>
      <c r="SZI87" s="162"/>
      <c r="SZJ87" s="163"/>
      <c r="SZK87" s="164"/>
      <c r="SZL87" s="160"/>
      <c r="SZM87" s="160"/>
      <c r="SZN87" s="160"/>
      <c r="SZO87" s="160"/>
      <c r="SZP87" s="161"/>
      <c r="SZQ87" s="160"/>
      <c r="SZR87" s="160"/>
      <c r="SZS87" s="160"/>
      <c r="SZT87" s="160"/>
      <c r="SZU87" s="162"/>
      <c r="SZV87" s="163"/>
      <c r="SZW87" s="164"/>
      <c r="SZX87" s="160"/>
      <c r="SZY87" s="160"/>
      <c r="SZZ87" s="160"/>
      <c r="TAA87" s="160"/>
      <c r="TAB87" s="161"/>
      <c r="TAC87" s="160"/>
      <c r="TAD87" s="160"/>
      <c r="TAE87" s="160"/>
      <c r="TAF87" s="160"/>
      <c r="TAG87" s="162"/>
      <c r="TAH87" s="163"/>
      <c r="TAI87" s="164"/>
      <c r="TAJ87" s="160"/>
      <c r="TAK87" s="160"/>
      <c r="TAL87" s="160"/>
      <c r="TAM87" s="160"/>
      <c r="TAN87" s="161"/>
      <c r="TAO87" s="160"/>
      <c r="TAP87" s="160"/>
      <c r="TAQ87" s="160"/>
      <c r="TAR87" s="160"/>
      <c r="TAS87" s="162"/>
      <c r="TAT87" s="163"/>
      <c r="TAU87" s="164"/>
      <c r="TAV87" s="160"/>
      <c r="TAW87" s="160"/>
      <c r="TAX87" s="160"/>
      <c r="TAY87" s="160"/>
      <c r="TAZ87" s="161"/>
      <c r="TBA87" s="160"/>
      <c r="TBB87" s="160"/>
      <c r="TBC87" s="160"/>
      <c r="TBD87" s="160"/>
      <c r="TBE87" s="162"/>
      <c r="TBF87" s="163"/>
      <c r="TBG87" s="164"/>
      <c r="TBH87" s="160"/>
      <c r="TBI87" s="160"/>
      <c r="TBJ87" s="160"/>
      <c r="TBK87" s="160"/>
      <c r="TBL87" s="161"/>
      <c r="TBM87" s="160"/>
      <c r="TBN87" s="160"/>
      <c r="TBO87" s="160"/>
      <c r="TBP87" s="160"/>
      <c r="TBQ87" s="162"/>
      <c r="TBR87" s="163"/>
      <c r="TBS87" s="164"/>
      <c r="TBT87" s="160"/>
      <c r="TBU87" s="160"/>
      <c r="TBV87" s="160"/>
      <c r="TBW87" s="160"/>
      <c r="TBX87" s="161"/>
      <c r="TBY87" s="160"/>
      <c r="TBZ87" s="160"/>
      <c r="TCA87" s="160"/>
      <c r="TCB87" s="160"/>
      <c r="TCC87" s="162"/>
      <c r="TCD87" s="163"/>
      <c r="TCE87" s="164"/>
      <c r="TCF87" s="160"/>
      <c r="TCG87" s="160"/>
      <c r="TCH87" s="160"/>
      <c r="TCI87" s="160"/>
      <c r="TCJ87" s="161"/>
      <c r="TCK87" s="160"/>
      <c r="TCL87" s="160"/>
      <c r="TCM87" s="160"/>
      <c r="TCN87" s="160"/>
      <c r="TCO87" s="162"/>
      <c r="TCP87" s="163"/>
      <c r="TCQ87" s="164"/>
      <c r="TCR87" s="160"/>
      <c r="TCS87" s="160"/>
      <c r="TCT87" s="160"/>
      <c r="TCU87" s="160"/>
      <c r="TCV87" s="161"/>
      <c r="TCW87" s="160"/>
      <c r="TCX87" s="160"/>
      <c r="TCY87" s="160"/>
      <c r="TCZ87" s="160"/>
      <c r="TDA87" s="162"/>
      <c r="TDB87" s="163"/>
      <c r="TDC87" s="164"/>
      <c r="TDD87" s="160"/>
      <c r="TDE87" s="160"/>
      <c r="TDF87" s="160"/>
      <c r="TDG87" s="160"/>
      <c r="TDH87" s="161"/>
      <c r="TDI87" s="160"/>
      <c r="TDJ87" s="160"/>
      <c r="TDK87" s="160"/>
      <c r="TDL87" s="160"/>
      <c r="TDM87" s="162"/>
      <c r="TDN87" s="163"/>
      <c r="TDO87" s="164"/>
      <c r="TDP87" s="160"/>
      <c r="TDQ87" s="160"/>
      <c r="TDR87" s="160"/>
      <c r="TDS87" s="160"/>
      <c r="TDT87" s="161"/>
      <c r="TDU87" s="160"/>
      <c r="TDV87" s="160"/>
      <c r="TDW87" s="160"/>
      <c r="TDX87" s="160"/>
      <c r="TDY87" s="162"/>
      <c r="TDZ87" s="163"/>
      <c r="TEA87" s="164"/>
      <c r="TEB87" s="160"/>
      <c r="TEC87" s="160"/>
      <c r="TED87" s="160"/>
      <c r="TEE87" s="160"/>
      <c r="TEF87" s="161"/>
      <c r="TEG87" s="160"/>
      <c r="TEH87" s="160"/>
      <c r="TEI87" s="160"/>
      <c r="TEJ87" s="160"/>
      <c r="TEK87" s="162"/>
      <c r="TEL87" s="163"/>
      <c r="TEM87" s="164"/>
      <c r="TEN87" s="160"/>
      <c r="TEO87" s="160"/>
      <c r="TEP87" s="160"/>
      <c r="TEQ87" s="160"/>
      <c r="TER87" s="161"/>
      <c r="TES87" s="160"/>
      <c r="TET87" s="160"/>
      <c r="TEU87" s="160"/>
      <c r="TEV87" s="160"/>
      <c r="TEW87" s="162"/>
      <c r="TEX87" s="163"/>
      <c r="TEY87" s="164"/>
      <c r="TEZ87" s="160"/>
      <c r="TFA87" s="160"/>
      <c r="TFB87" s="160"/>
      <c r="TFC87" s="160"/>
      <c r="TFD87" s="161"/>
      <c r="TFE87" s="160"/>
      <c r="TFF87" s="160"/>
      <c r="TFG87" s="160"/>
      <c r="TFH87" s="160"/>
      <c r="TFI87" s="162"/>
      <c r="TFJ87" s="163"/>
      <c r="TFK87" s="164"/>
      <c r="TFL87" s="160"/>
      <c r="TFM87" s="160"/>
      <c r="TFN87" s="160"/>
      <c r="TFO87" s="160"/>
      <c r="TFP87" s="161"/>
      <c r="TFQ87" s="160"/>
      <c r="TFR87" s="160"/>
      <c r="TFS87" s="160"/>
      <c r="TFT87" s="160"/>
      <c r="TFU87" s="162"/>
      <c r="TFV87" s="163"/>
      <c r="TFW87" s="164"/>
      <c r="TFX87" s="160"/>
      <c r="TFY87" s="160"/>
      <c r="TFZ87" s="160"/>
      <c r="TGA87" s="160"/>
      <c r="TGB87" s="161"/>
      <c r="TGC87" s="160"/>
      <c r="TGD87" s="160"/>
      <c r="TGE87" s="160"/>
      <c r="TGF87" s="160"/>
      <c r="TGG87" s="162"/>
      <c r="TGH87" s="163"/>
      <c r="TGI87" s="164"/>
      <c r="TGJ87" s="160"/>
      <c r="TGK87" s="160"/>
      <c r="TGL87" s="160"/>
      <c r="TGM87" s="160"/>
      <c r="TGN87" s="161"/>
      <c r="TGO87" s="160"/>
      <c r="TGP87" s="160"/>
      <c r="TGQ87" s="160"/>
      <c r="TGR87" s="160"/>
      <c r="TGS87" s="162"/>
      <c r="TGT87" s="163"/>
      <c r="TGU87" s="164"/>
      <c r="TGV87" s="160"/>
      <c r="TGW87" s="160"/>
      <c r="TGX87" s="160"/>
      <c r="TGY87" s="160"/>
      <c r="TGZ87" s="161"/>
      <c r="THA87" s="160"/>
      <c r="THB87" s="160"/>
      <c r="THC87" s="160"/>
      <c r="THD87" s="160"/>
      <c r="THE87" s="162"/>
      <c r="THF87" s="163"/>
      <c r="THG87" s="164"/>
      <c r="THH87" s="160"/>
      <c r="THI87" s="160"/>
      <c r="THJ87" s="160"/>
      <c r="THK87" s="160"/>
      <c r="THL87" s="161"/>
      <c r="THM87" s="160"/>
      <c r="THN87" s="160"/>
      <c r="THO87" s="160"/>
      <c r="THP87" s="160"/>
      <c r="THQ87" s="162"/>
      <c r="THR87" s="163"/>
      <c r="THS87" s="164"/>
      <c r="THT87" s="160"/>
      <c r="THU87" s="160"/>
      <c r="THV87" s="160"/>
      <c r="THW87" s="160"/>
      <c r="THX87" s="161"/>
      <c r="THY87" s="160"/>
      <c r="THZ87" s="160"/>
      <c r="TIA87" s="160"/>
      <c r="TIB87" s="160"/>
      <c r="TIC87" s="162"/>
      <c r="TID87" s="163"/>
      <c r="TIE87" s="164"/>
      <c r="TIF87" s="160"/>
      <c r="TIG87" s="160"/>
      <c r="TIH87" s="160"/>
      <c r="TII87" s="160"/>
      <c r="TIJ87" s="161"/>
      <c r="TIK87" s="160"/>
      <c r="TIL87" s="160"/>
      <c r="TIM87" s="160"/>
      <c r="TIN87" s="160"/>
      <c r="TIO87" s="162"/>
      <c r="TIP87" s="163"/>
      <c r="TIQ87" s="164"/>
      <c r="TIR87" s="160"/>
      <c r="TIS87" s="160"/>
      <c r="TIT87" s="160"/>
      <c r="TIU87" s="160"/>
      <c r="TIV87" s="161"/>
      <c r="TIW87" s="160"/>
      <c r="TIX87" s="160"/>
      <c r="TIY87" s="160"/>
      <c r="TIZ87" s="160"/>
      <c r="TJA87" s="162"/>
      <c r="TJB87" s="163"/>
      <c r="TJC87" s="164"/>
      <c r="TJD87" s="160"/>
      <c r="TJE87" s="160"/>
      <c r="TJF87" s="160"/>
      <c r="TJG87" s="160"/>
      <c r="TJH87" s="161"/>
      <c r="TJI87" s="160"/>
      <c r="TJJ87" s="160"/>
      <c r="TJK87" s="160"/>
      <c r="TJL87" s="160"/>
      <c r="TJM87" s="162"/>
      <c r="TJN87" s="163"/>
      <c r="TJO87" s="164"/>
      <c r="TJP87" s="160"/>
      <c r="TJQ87" s="160"/>
      <c r="TJR87" s="160"/>
      <c r="TJS87" s="160"/>
      <c r="TJT87" s="161"/>
      <c r="TJU87" s="160"/>
      <c r="TJV87" s="160"/>
      <c r="TJW87" s="160"/>
      <c r="TJX87" s="160"/>
      <c r="TJY87" s="162"/>
      <c r="TJZ87" s="163"/>
      <c r="TKA87" s="164"/>
      <c r="TKB87" s="160"/>
      <c r="TKC87" s="160"/>
      <c r="TKD87" s="160"/>
      <c r="TKE87" s="160"/>
      <c r="TKF87" s="161"/>
      <c r="TKG87" s="160"/>
      <c r="TKH87" s="160"/>
      <c r="TKI87" s="160"/>
      <c r="TKJ87" s="160"/>
      <c r="TKK87" s="162"/>
      <c r="TKL87" s="163"/>
      <c r="TKM87" s="164"/>
      <c r="TKN87" s="160"/>
      <c r="TKO87" s="160"/>
      <c r="TKP87" s="160"/>
      <c r="TKQ87" s="160"/>
      <c r="TKR87" s="161"/>
      <c r="TKS87" s="160"/>
      <c r="TKT87" s="160"/>
      <c r="TKU87" s="160"/>
      <c r="TKV87" s="160"/>
      <c r="TKW87" s="162"/>
      <c r="TKX87" s="163"/>
      <c r="TKY87" s="164"/>
      <c r="TKZ87" s="160"/>
      <c r="TLA87" s="160"/>
      <c r="TLB87" s="160"/>
      <c r="TLC87" s="160"/>
      <c r="TLD87" s="161"/>
      <c r="TLE87" s="160"/>
      <c r="TLF87" s="160"/>
      <c r="TLG87" s="160"/>
      <c r="TLH87" s="160"/>
      <c r="TLI87" s="162"/>
      <c r="TLJ87" s="163"/>
      <c r="TLK87" s="164"/>
      <c r="TLL87" s="160"/>
      <c r="TLM87" s="160"/>
      <c r="TLN87" s="160"/>
      <c r="TLO87" s="160"/>
      <c r="TLP87" s="161"/>
      <c r="TLQ87" s="160"/>
      <c r="TLR87" s="160"/>
      <c r="TLS87" s="160"/>
      <c r="TLT87" s="160"/>
      <c r="TLU87" s="162"/>
      <c r="TLV87" s="163"/>
      <c r="TLW87" s="164"/>
      <c r="TLX87" s="160"/>
      <c r="TLY87" s="160"/>
      <c r="TLZ87" s="160"/>
      <c r="TMA87" s="160"/>
      <c r="TMB87" s="161"/>
      <c r="TMC87" s="160"/>
      <c r="TMD87" s="160"/>
      <c r="TME87" s="160"/>
      <c r="TMF87" s="160"/>
      <c r="TMG87" s="162"/>
      <c r="TMH87" s="163"/>
      <c r="TMI87" s="164"/>
      <c r="TMJ87" s="160"/>
      <c r="TMK87" s="160"/>
      <c r="TML87" s="160"/>
      <c r="TMM87" s="160"/>
      <c r="TMN87" s="161"/>
      <c r="TMO87" s="160"/>
      <c r="TMP87" s="160"/>
      <c r="TMQ87" s="160"/>
      <c r="TMR87" s="160"/>
      <c r="TMS87" s="162"/>
      <c r="TMT87" s="163"/>
      <c r="TMU87" s="164"/>
      <c r="TMV87" s="160"/>
      <c r="TMW87" s="160"/>
      <c r="TMX87" s="160"/>
      <c r="TMY87" s="160"/>
      <c r="TMZ87" s="161"/>
      <c r="TNA87" s="160"/>
      <c r="TNB87" s="160"/>
      <c r="TNC87" s="160"/>
      <c r="TND87" s="160"/>
      <c r="TNE87" s="162"/>
      <c r="TNF87" s="163"/>
      <c r="TNG87" s="164"/>
      <c r="TNH87" s="160"/>
      <c r="TNI87" s="160"/>
      <c r="TNJ87" s="160"/>
      <c r="TNK87" s="160"/>
      <c r="TNL87" s="161"/>
      <c r="TNM87" s="160"/>
      <c r="TNN87" s="160"/>
      <c r="TNO87" s="160"/>
      <c r="TNP87" s="160"/>
      <c r="TNQ87" s="162"/>
      <c r="TNR87" s="163"/>
      <c r="TNS87" s="164"/>
      <c r="TNT87" s="160"/>
      <c r="TNU87" s="160"/>
      <c r="TNV87" s="160"/>
      <c r="TNW87" s="160"/>
      <c r="TNX87" s="161"/>
      <c r="TNY87" s="160"/>
      <c r="TNZ87" s="160"/>
      <c r="TOA87" s="160"/>
      <c r="TOB87" s="160"/>
      <c r="TOC87" s="162"/>
      <c r="TOD87" s="163"/>
      <c r="TOE87" s="164"/>
      <c r="TOF87" s="160"/>
      <c r="TOG87" s="160"/>
      <c r="TOH87" s="160"/>
      <c r="TOI87" s="160"/>
      <c r="TOJ87" s="161"/>
      <c r="TOK87" s="160"/>
      <c r="TOL87" s="160"/>
      <c r="TOM87" s="160"/>
      <c r="TON87" s="160"/>
      <c r="TOO87" s="162"/>
      <c r="TOP87" s="163"/>
      <c r="TOQ87" s="164"/>
      <c r="TOR87" s="160"/>
      <c r="TOS87" s="160"/>
      <c r="TOT87" s="160"/>
      <c r="TOU87" s="160"/>
      <c r="TOV87" s="161"/>
      <c r="TOW87" s="160"/>
      <c r="TOX87" s="160"/>
      <c r="TOY87" s="160"/>
      <c r="TOZ87" s="160"/>
      <c r="TPA87" s="162"/>
      <c r="TPB87" s="163"/>
      <c r="TPC87" s="164"/>
      <c r="TPD87" s="160"/>
      <c r="TPE87" s="160"/>
      <c r="TPF87" s="160"/>
      <c r="TPG87" s="160"/>
      <c r="TPH87" s="161"/>
      <c r="TPI87" s="160"/>
      <c r="TPJ87" s="160"/>
      <c r="TPK87" s="160"/>
      <c r="TPL87" s="160"/>
      <c r="TPM87" s="162"/>
      <c r="TPN87" s="163"/>
      <c r="TPO87" s="164"/>
      <c r="TPP87" s="160"/>
      <c r="TPQ87" s="160"/>
      <c r="TPR87" s="160"/>
      <c r="TPS87" s="160"/>
      <c r="TPT87" s="161"/>
      <c r="TPU87" s="160"/>
      <c r="TPV87" s="160"/>
      <c r="TPW87" s="160"/>
      <c r="TPX87" s="160"/>
      <c r="TPY87" s="162"/>
      <c r="TPZ87" s="163"/>
      <c r="TQA87" s="164"/>
      <c r="TQB87" s="160"/>
      <c r="TQC87" s="160"/>
      <c r="TQD87" s="160"/>
      <c r="TQE87" s="160"/>
      <c r="TQF87" s="161"/>
      <c r="TQG87" s="160"/>
      <c r="TQH87" s="160"/>
      <c r="TQI87" s="160"/>
      <c r="TQJ87" s="160"/>
      <c r="TQK87" s="162"/>
      <c r="TQL87" s="163"/>
      <c r="TQM87" s="164"/>
      <c r="TQN87" s="160"/>
      <c r="TQO87" s="160"/>
      <c r="TQP87" s="160"/>
      <c r="TQQ87" s="160"/>
      <c r="TQR87" s="161"/>
      <c r="TQS87" s="160"/>
      <c r="TQT87" s="160"/>
      <c r="TQU87" s="160"/>
      <c r="TQV87" s="160"/>
      <c r="TQW87" s="162"/>
      <c r="TQX87" s="163"/>
      <c r="TQY87" s="164"/>
      <c r="TQZ87" s="160"/>
      <c r="TRA87" s="160"/>
      <c r="TRB87" s="160"/>
      <c r="TRC87" s="160"/>
      <c r="TRD87" s="161"/>
      <c r="TRE87" s="160"/>
      <c r="TRF87" s="160"/>
      <c r="TRG87" s="160"/>
      <c r="TRH87" s="160"/>
      <c r="TRI87" s="162"/>
      <c r="TRJ87" s="163"/>
      <c r="TRK87" s="164"/>
      <c r="TRL87" s="160"/>
      <c r="TRM87" s="160"/>
      <c r="TRN87" s="160"/>
      <c r="TRO87" s="160"/>
      <c r="TRP87" s="161"/>
      <c r="TRQ87" s="160"/>
      <c r="TRR87" s="160"/>
      <c r="TRS87" s="160"/>
      <c r="TRT87" s="160"/>
      <c r="TRU87" s="162"/>
      <c r="TRV87" s="163"/>
      <c r="TRW87" s="164"/>
      <c r="TRX87" s="160"/>
      <c r="TRY87" s="160"/>
      <c r="TRZ87" s="160"/>
      <c r="TSA87" s="160"/>
      <c r="TSB87" s="161"/>
      <c r="TSC87" s="160"/>
      <c r="TSD87" s="160"/>
      <c r="TSE87" s="160"/>
      <c r="TSF87" s="160"/>
      <c r="TSG87" s="162"/>
      <c r="TSH87" s="163"/>
      <c r="TSI87" s="164"/>
      <c r="TSJ87" s="160"/>
      <c r="TSK87" s="160"/>
      <c r="TSL87" s="160"/>
      <c r="TSM87" s="160"/>
      <c r="TSN87" s="161"/>
      <c r="TSO87" s="160"/>
      <c r="TSP87" s="160"/>
      <c r="TSQ87" s="160"/>
      <c r="TSR87" s="160"/>
      <c r="TSS87" s="162"/>
      <c r="TST87" s="163"/>
      <c r="TSU87" s="164"/>
      <c r="TSV87" s="160"/>
      <c r="TSW87" s="160"/>
      <c r="TSX87" s="160"/>
      <c r="TSY87" s="160"/>
      <c r="TSZ87" s="161"/>
      <c r="TTA87" s="160"/>
      <c r="TTB87" s="160"/>
      <c r="TTC87" s="160"/>
      <c r="TTD87" s="160"/>
      <c r="TTE87" s="162"/>
      <c r="TTF87" s="163"/>
      <c r="TTG87" s="164"/>
      <c r="TTH87" s="160"/>
      <c r="TTI87" s="160"/>
      <c r="TTJ87" s="160"/>
      <c r="TTK87" s="160"/>
      <c r="TTL87" s="161"/>
      <c r="TTM87" s="160"/>
      <c r="TTN87" s="160"/>
      <c r="TTO87" s="160"/>
      <c r="TTP87" s="160"/>
      <c r="TTQ87" s="162"/>
      <c r="TTR87" s="163"/>
      <c r="TTS87" s="164"/>
      <c r="TTT87" s="160"/>
      <c r="TTU87" s="160"/>
      <c r="TTV87" s="160"/>
      <c r="TTW87" s="160"/>
      <c r="TTX87" s="161"/>
      <c r="TTY87" s="160"/>
      <c r="TTZ87" s="160"/>
      <c r="TUA87" s="160"/>
      <c r="TUB87" s="160"/>
      <c r="TUC87" s="162"/>
      <c r="TUD87" s="163"/>
      <c r="TUE87" s="164"/>
      <c r="TUF87" s="160"/>
      <c r="TUG87" s="160"/>
      <c r="TUH87" s="160"/>
      <c r="TUI87" s="160"/>
      <c r="TUJ87" s="161"/>
      <c r="TUK87" s="160"/>
      <c r="TUL87" s="160"/>
      <c r="TUM87" s="160"/>
      <c r="TUN87" s="160"/>
      <c r="TUO87" s="162"/>
      <c r="TUP87" s="163"/>
      <c r="TUQ87" s="164"/>
      <c r="TUR87" s="160"/>
      <c r="TUS87" s="160"/>
      <c r="TUT87" s="160"/>
      <c r="TUU87" s="160"/>
      <c r="TUV87" s="161"/>
      <c r="TUW87" s="160"/>
      <c r="TUX87" s="160"/>
      <c r="TUY87" s="160"/>
      <c r="TUZ87" s="160"/>
      <c r="TVA87" s="162"/>
      <c r="TVB87" s="163"/>
      <c r="TVC87" s="164"/>
      <c r="TVD87" s="160"/>
      <c r="TVE87" s="160"/>
      <c r="TVF87" s="160"/>
      <c r="TVG87" s="160"/>
      <c r="TVH87" s="161"/>
      <c r="TVI87" s="160"/>
      <c r="TVJ87" s="160"/>
      <c r="TVK87" s="160"/>
      <c r="TVL87" s="160"/>
      <c r="TVM87" s="162"/>
      <c r="TVN87" s="163"/>
      <c r="TVO87" s="164"/>
      <c r="TVP87" s="160"/>
      <c r="TVQ87" s="160"/>
      <c r="TVR87" s="160"/>
      <c r="TVS87" s="160"/>
      <c r="TVT87" s="161"/>
      <c r="TVU87" s="160"/>
      <c r="TVV87" s="160"/>
      <c r="TVW87" s="160"/>
      <c r="TVX87" s="160"/>
      <c r="TVY87" s="162"/>
      <c r="TVZ87" s="163"/>
      <c r="TWA87" s="164"/>
      <c r="TWB87" s="160"/>
      <c r="TWC87" s="160"/>
      <c r="TWD87" s="160"/>
      <c r="TWE87" s="160"/>
      <c r="TWF87" s="161"/>
      <c r="TWG87" s="160"/>
      <c r="TWH87" s="160"/>
      <c r="TWI87" s="160"/>
      <c r="TWJ87" s="160"/>
      <c r="TWK87" s="162"/>
      <c r="TWL87" s="163"/>
      <c r="TWM87" s="164"/>
      <c r="TWN87" s="160"/>
      <c r="TWO87" s="160"/>
      <c r="TWP87" s="160"/>
      <c r="TWQ87" s="160"/>
      <c r="TWR87" s="161"/>
      <c r="TWS87" s="160"/>
      <c r="TWT87" s="160"/>
      <c r="TWU87" s="160"/>
      <c r="TWV87" s="160"/>
      <c r="TWW87" s="162"/>
      <c r="TWX87" s="163"/>
      <c r="TWY87" s="164"/>
      <c r="TWZ87" s="160"/>
      <c r="TXA87" s="160"/>
      <c r="TXB87" s="160"/>
      <c r="TXC87" s="160"/>
      <c r="TXD87" s="161"/>
      <c r="TXE87" s="160"/>
      <c r="TXF87" s="160"/>
      <c r="TXG87" s="160"/>
      <c r="TXH87" s="160"/>
      <c r="TXI87" s="162"/>
      <c r="TXJ87" s="163"/>
      <c r="TXK87" s="164"/>
      <c r="TXL87" s="160"/>
      <c r="TXM87" s="160"/>
      <c r="TXN87" s="160"/>
      <c r="TXO87" s="160"/>
      <c r="TXP87" s="161"/>
      <c r="TXQ87" s="160"/>
      <c r="TXR87" s="160"/>
      <c r="TXS87" s="160"/>
      <c r="TXT87" s="160"/>
      <c r="TXU87" s="162"/>
      <c r="TXV87" s="163"/>
      <c r="TXW87" s="164"/>
      <c r="TXX87" s="160"/>
      <c r="TXY87" s="160"/>
      <c r="TXZ87" s="160"/>
      <c r="TYA87" s="160"/>
      <c r="TYB87" s="161"/>
      <c r="TYC87" s="160"/>
      <c r="TYD87" s="160"/>
      <c r="TYE87" s="160"/>
      <c r="TYF87" s="160"/>
      <c r="TYG87" s="162"/>
      <c r="TYH87" s="163"/>
      <c r="TYI87" s="164"/>
      <c r="TYJ87" s="160"/>
      <c r="TYK87" s="160"/>
      <c r="TYL87" s="160"/>
      <c r="TYM87" s="160"/>
      <c r="TYN87" s="161"/>
      <c r="TYO87" s="160"/>
      <c r="TYP87" s="160"/>
      <c r="TYQ87" s="160"/>
      <c r="TYR87" s="160"/>
      <c r="TYS87" s="162"/>
      <c r="TYT87" s="163"/>
      <c r="TYU87" s="164"/>
      <c r="TYV87" s="160"/>
      <c r="TYW87" s="160"/>
      <c r="TYX87" s="160"/>
      <c r="TYY87" s="160"/>
      <c r="TYZ87" s="161"/>
      <c r="TZA87" s="160"/>
      <c r="TZB87" s="160"/>
      <c r="TZC87" s="160"/>
      <c r="TZD87" s="160"/>
      <c r="TZE87" s="162"/>
      <c r="TZF87" s="163"/>
      <c r="TZG87" s="164"/>
      <c r="TZH87" s="160"/>
      <c r="TZI87" s="160"/>
      <c r="TZJ87" s="160"/>
      <c r="TZK87" s="160"/>
      <c r="TZL87" s="161"/>
      <c r="TZM87" s="160"/>
      <c r="TZN87" s="160"/>
      <c r="TZO87" s="160"/>
      <c r="TZP87" s="160"/>
      <c r="TZQ87" s="162"/>
      <c r="TZR87" s="163"/>
      <c r="TZS87" s="164"/>
      <c r="TZT87" s="160"/>
      <c r="TZU87" s="160"/>
      <c r="TZV87" s="160"/>
      <c r="TZW87" s="160"/>
      <c r="TZX87" s="161"/>
      <c r="TZY87" s="160"/>
      <c r="TZZ87" s="160"/>
      <c r="UAA87" s="160"/>
      <c r="UAB87" s="160"/>
      <c r="UAC87" s="162"/>
      <c r="UAD87" s="163"/>
      <c r="UAE87" s="164"/>
      <c r="UAF87" s="160"/>
      <c r="UAG87" s="160"/>
      <c r="UAH87" s="160"/>
      <c r="UAI87" s="160"/>
      <c r="UAJ87" s="161"/>
      <c r="UAK87" s="160"/>
      <c r="UAL87" s="160"/>
      <c r="UAM87" s="160"/>
      <c r="UAN87" s="160"/>
      <c r="UAO87" s="162"/>
      <c r="UAP87" s="163"/>
      <c r="UAQ87" s="164"/>
      <c r="UAR87" s="160"/>
      <c r="UAS87" s="160"/>
      <c r="UAT87" s="160"/>
      <c r="UAU87" s="160"/>
      <c r="UAV87" s="161"/>
      <c r="UAW87" s="160"/>
      <c r="UAX87" s="160"/>
      <c r="UAY87" s="160"/>
      <c r="UAZ87" s="160"/>
      <c r="UBA87" s="162"/>
      <c r="UBB87" s="163"/>
      <c r="UBC87" s="164"/>
      <c r="UBD87" s="160"/>
      <c r="UBE87" s="160"/>
      <c r="UBF87" s="160"/>
      <c r="UBG87" s="160"/>
      <c r="UBH87" s="161"/>
      <c r="UBI87" s="160"/>
      <c r="UBJ87" s="160"/>
      <c r="UBK87" s="160"/>
      <c r="UBL87" s="160"/>
      <c r="UBM87" s="162"/>
      <c r="UBN87" s="163"/>
      <c r="UBO87" s="164"/>
      <c r="UBP87" s="160"/>
      <c r="UBQ87" s="160"/>
      <c r="UBR87" s="160"/>
      <c r="UBS87" s="160"/>
      <c r="UBT87" s="161"/>
      <c r="UBU87" s="160"/>
      <c r="UBV87" s="160"/>
      <c r="UBW87" s="160"/>
      <c r="UBX87" s="160"/>
      <c r="UBY87" s="162"/>
      <c r="UBZ87" s="163"/>
      <c r="UCA87" s="164"/>
      <c r="UCB87" s="160"/>
      <c r="UCC87" s="160"/>
      <c r="UCD87" s="160"/>
      <c r="UCE87" s="160"/>
      <c r="UCF87" s="161"/>
      <c r="UCG87" s="160"/>
      <c r="UCH87" s="160"/>
      <c r="UCI87" s="160"/>
      <c r="UCJ87" s="160"/>
      <c r="UCK87" s="162"/>
      <c r="UCL87" s="163"/>
      <c r="UCM87" s="164"/>
      <c r="UCN87" s="160"/>
      <c r="UCO87" s="160"/>
      <c r="UCP87" s="160"/>
      <c r="UCQ87" s="160"/>
      <c r="UCR87" s="161"/>
      <c r="UCS87" s="160"/>
      <c r="UCT87" s="160"/>
      <c r="UCU87" s="160"/>
      <c r="UCV87" s="160"/>
      <c r="UCW87" s="162"/>
      <c r="UCX87" s="163"/>
      <c r="UCY87" s="164"/>
      <c r="UCZ87" s="160"/>
      <c r="UDA87" s="160"/>
      <c r="UDB87" s="160"/>
      <c r="UDC87" s="160"/>
      <c r="UDD87" s="161"/>
      <c r="UDE87" s="160"/>
      <c r="UDF87" s="160"/>
      <c r="UDG87" s="160"/>
      <c r="UDH87" s="160"/>
      <c r="UDI87" s="162"/>
      <c r="UDJ87" s="163"/>
      <c r="UDK87" s="164"/>
      <c r="UDL87" s="160"/>
      <c r="UDM87" s="160"/>
      <c r="UDN87" s="160"/>
      <c r="UDO87" s="160"/>
      <c r="UDP87" s="161"/>
      <c r="UDQ87" s="160"/>
      <c r="UDR87" s="160"/>
      <c r="UDS87" s="160"/>
      <c r="UDT87" s="160"/>
      <c r="UDU87" s="162"/>
      <c r="UDV87" s="163"/>
      <c r="UDW87" s="164"/>
      <c r="UDX87" s="160"/>
      <c r="UDY87" s="160"/>
      <c r="UDZ87" s="160"/>
      <c r="UEA87" s="160"/>
      <c r="UEB87" s="161"/>
      <c r="UEC87" s="160"/>
      <c r="UED87" s="160"/>
      <c r="UEE87" s="160"/>
      <c r="UEF87" s="160"/>
      <c r="UEG87" s="162"/>
      <c r="UEH87" s="163"/>
      <c r="UEI87" s="164"/>
      <c r="UEJ87" s="160"/>
      <c r="UEK87" s="160"/>
      <c r="UEL87" s="160"/>
      <c r="UEM87" s="160"/>
      <c r="UEN87" s="161"/>
      <c r="UEO87" s="160"/>
      <c r="UEP87" s="160"/>
      <c r="UEQ87" s="160"/>
      <c r="UER87" s="160"/>
      <c r="UES87" s="162"/>
      <c r="UET87" s="163"/>
      <c r="UEU87" s="164"/>
      <c r="UEV87" s="160"/>
      <c r="UEW87" s="160"/>
      <c r="UEX87" s="160"/>
      <c r="UEY87" s="160"/>
      <c r="UEZ87" s="161"/>
      <c r="UFA87" s="160"/>
      <c r="UFB87" s="160"/>
      <c r="UFC87" s="160"/>
      <c r="UFD87" s="160"/>
      <c r="UFE87" s="162"/>
      <c r="UFF87" s="163"/>
      <c r="UFG87" s="164"/>
      <c r="UFH87" s="160"/>
      <c r="UFI87" s="160"/>
      <c r="UFJ87" s="160"/>
      <c r="UFK87" s="160"/>
      <c r="UFL87" s="161"/>
      <c r="UFM87" s="160"/>
      <c r="UFN87" s="160"/>
      <c r="UFO87" s="160"/>
      <c r="UFP87" s="160"/>
      <c r="UFQ87" s="162"/>
      <c r="UFR87" s="163"/>
      <c r="UFS87" s="164"/>
      <c r="UFT87" s="160"/>
      <c r="UFU87" s="160"/>
      <c r="UFV87" s="160"/>
      <c r="UFW87" s="160"/>
      <c r="UFX87" s="161"/>
      <c r="UFY87" s="160"/>
      <c r="UFZ87" s="160"/>
      <c r="UGA87" s="160"/>
      <c r="UGB87" s="160"/>
      <c r="UGC87" s="162"/>
      <c r="UGD87" s="163"/>
      <c r="UGE87" s="164"/>
      <c r="UGF87" s="160"/>
      <c r="UGG87" s="160"/>
      <c r="UGH87" s="160"/>
      <c r="UGI87" s="160"/>
      <c r="UGJ87" s="161"/>
      <c r="UGK87" s="160"/>
      <c r="UGL87" s="160"/>
      <c r="UGM87" s="160"/>
      <c r="UGN87" s="160"/>
      <c r="UGO87" s="162"/>
      <c r="UGP87" s="163"/>
      <c r="UGQ87" s="164"/>
      <c r="UGR87" s="160"/>
      <c r="UGS87" s="160"/>
      <c r="UGT87" s="160"/>
      <c r="UGU87" s="160"/>
      <c r="UGV87" s="161"/>
      <c r="UGW87" s="160"/>
      <c r="UGX87" s="160"/>
      <c r="UGY87" s="160"/>
      <c r="UGZ87" s="160"/>
      <c r="UHA87" s="162"/>
      <c r="UHB87" s="163"/>
      <c r="UHC87" s="164"/>
      <c r="UHD87" s="160"/>
      <c r="UHE87" s="160"/>
      <c r="UHF87" s="160"/>
      <c r="UHG87" s="160"/>
      <c r="UHH87" s="161"/>
      <c r="UHI87" s="160"/>
      <c r="UHJ87" s="160"/>
      <c r="UHK87" s="160"/>
      <c r="UHL87" s="160"/>
      <c r="UHM87" s="162"/>
      <c r="UHN87" s="163"/>
      <c r="UHO87" s="164"/>
      <c r="UHP87" s="160"/>
      <c r="UHQ87" s="160"/>
      <c r="UHR87" s="160"/>
      <c r="UHS87" s="160"/>
      <c r="UHT87" s="161"/>
      <c r="UHU87" s="160"/>
      <c r="UHV87" s="160"/>
      <c r="UHW87" s="160"/>
      <c r="UHX87" s="160"/>
      <c r="UHY87" s="162"/>
      <c r="UHZ87" s="163"/>
      <c r="UIA87" s="164"/>
      <c r="UIB87" s="160"/>
      <c r="UIC87" s="160"/>
      <c r="UID87" s="160"/>
      <c r="UIE87" s="160"/>
      <c r="UIF87" s="161"/>
      <c r="UIG87" s="160"/>
      <c r="UIH87" s="160"/>
      <c r="UII87" s="160"/>
      <c r="UIJ87" s="160"/>
      <c r="UIK87" s="162"/>
      <c r="UIL87" s="163"/>
      <c r="UIM87" s="164"/>
      <c r="UIN87" s="160"/>
      <c r="UIO87" s="160"/>
      <c r="UIP87" s="160"/>
      <c r="UIQ87" s="160"/>
      <c r="UIR87" s="161"/>
      <c r="UIS87" s="160"/>
      <c r="UIT87" s="160"/>
      <c r="UIU87" s="160"/>
      <c r="UIV87" s="160"/>
      <c r="UIW87" s="162"/>
      <c r="UIX87" s="163"/>
      <c r="UIY87" s="164"/>
      <c r="UIZ87" s="160"/>
      <c r="UJA87" s="160"/>
      <c r="UJB87" s="160"/>
      <c r="UJC87" s="160"/>
      <c r="UJD87" s="161"/>
      <c r="UJE87" s="160"/>
      <c r="UJF87" s="160"/>
      <c r="UJG87" s="160"/>
      <c r="UJH87" s="160"/>
      <c r="UJI87" s="162"/>
      <c r="UJJ87" s="163"/>
      <c r="UJK87" s="164"/>
      <c r="UJL87" s="160"/>
      <c r="UJM87" s="160"/>
      <c r="UJN87" s="160"/>
      <c r="UJO87" s="160"/>
      <c r="UJP87" s="161"/>
      <c r="UJQ87" s="160"/>
      <c r="UJR87" s="160"/>
      <c r="UJS87" s="160"/>
      <c r="UJT87" s="160"/>
      <c r="UJU87" s="162"/>
      <c r="UJV87" s="163"/>
      <c r="UJW87" s="164"/>
      <c r="UJX87" s="160"/>
      <c r="UJY87" s="160"/>
      <c r="UJZ87" s="160"/>
      <c r="UKA87" s="160"/>
      <c r="UKB87" s="161"/>
      <c r="UKC87" s="160"/>
      <c r="UKD87" s="160"/>
      <c r="UKE87" s="160"/>
      <c r="UKF87" s="160"/>
      <c r="UKG87" s="162"/>
      <c r="UKH87" s="163"/>
      <c r="UKI87" s="164"/>
      <c r="UKJ87" s="160"/>
      <c r="UKK87" s="160"/>
      <c r="UKL87" s="160"/>
      <c r="UKM87" s="160"/>
      <c r="UKN87" s="161"/>
      <c r="UKO87" s="160"/>
      <c r="UKP87" s="160"/>
      <c r="UKQ87" s="160"/>
      <c r="UKR87" s="160"/>
      <c r="UKS87" s="162"/>
      <c r="UKT87" s="163"/>
      <c r="UKU87" s="164"/>
      <c r="UKV87" s="160"/>
      <c r="UKW87" s="160"/>
      <c r="UKX87" s="160"/>
      <c r="UKY87" s="160"/>
      <c r="UKZ87" s="161"/>
      <c r="ULA87" s="160"/>
      <c r="ULB87" s="160"/>
      <c r="ULC87" s="160"/>
      <c r="ULD87" s="160"/>
      <c r="ULE87" s="162"/>
      <c r="ULF87" s="163"/>
      <c r="ULG87" s="164"/>
      <c r="ULH87" s="160"/>
      <c r="ULI87" s="160"/>
      <c r="ULJ87" s="160"/>
      <c r="ULK87" s="160"/>
      <c r="ULL87" s="161"/>
      <c r="ULM87" s="160"/>
      <c r="ULN87" s="160"/>
      <c r="ULO87" s="160"/>
      <c r="ULP87" s="160"/>
      <c r="ULQ87" s="162"/>
      <c r="ULR87" s="163"/>
      <c r="ULS87" s="164"/>
      <c r="ULT87" s="160"/>
      <c r="ULU87" s="160"/>
      <c r="ULV87" s="160"/>
      <c r="ULW87" s="160"/>
      <c r="ULX87" s="161"/>
      <c r="ULY87" s="160"/>
      <c r="ULZ87" s="160"/>
      <c r="UMA87" s="160"/>
      <c r="UMB87" s="160"/>
      <c r="UMC87" s="162"/>
      <c r="UMD87" s="163"/>
      <c r="UME87" s="164"/>
      <c r="UMF87" s="160"/>
      <c r="UMG87" s="160"/>
      <c r="UMH87" s="160"/>
      <c r="UMI87" s="160"/>
      <c r="UMJ87" s="161"/>
      <c r="UMK87" s="160"/>
      <c r="UML87" s="160"/>
      <c r="UMM87" s="160"/>
      <c r="UMN87" s="160"/>
      <c r="UMO87" s="162"/>
      <c r="UMP87" s="163"/>
      <c r="UMQ87" s="164"/>
      <c r="UMR87" s="160"/>
      <c r="UMS87" s="160"/>
      <c r="UMT87" s="160"/>
      <c r="UMU87" s="160"/>
      <c r="UMV87" s="161"/>
      <c r="UMW87" s="160"/>
      <c r="UMX87" s="160"/>
      <c r="UMY87" s="160"/>
      <c r="UMZ87" s="160"/>
      <c r="UNA87" s="162"/>
      <c r="UNB87" s="163"/>
      <c r="UNC87" s="164"/>
      <c r="UND87" s="160"/>
      <c r="UNE87" s="160"/>
      <c r="UNF87" s="160"/>
      <c r="UNG87" s="160"/>
      <c r="UNH87" s="161"/>
      <c r="UNI87" s="160"/>
      <c r="UNJ87" s="160"/>
      <c r="UNK87" s="160"/>
      <c r="UNL87" s="160"/>
      <c r="UNM87" s="162"/>
      <c r="UNN87" s="163"/>
      <c r="UNO87" s="164"/>
      <c r="UNP87" s="160"/>
      <c r="UNQ87" s="160"/>
      <c r="UNR87" s="160"/>
      <c r="UNS87" s="160"/>
      <c r="UNT87" s="161"/>
      <c r="UNU87" s="160"/>
      <c r="UNV87" s="160"/>
      <c r="UNW87" s="160"/>
      <c r="UNX87" s="160"/>
      <c r="UNY87" s="162"/>
      <c r="UNZ87" s="163"/>
      <c r="UOA87" s="164"/>
      <c r="UOB87" s="160"/>
      <c r="UOC87" s="160"/>
      <c r="UOD87" s="160"/>
      <c r="UOE87" s="160"/>
      <c r="UOF87" s="161"/>
      <c r="UOG87" s="160"/>
      <c r="UOH87" s="160"/>
      <c r="UOI87" s="160"/>
      <c r="UOJ87" s="160"/>
      <c r="UOK87" s="162"/>
      <c r="UOL87" s="163"/>
      <c r="UOM87" s="164"/>
      <c r="UON87" s="160"/>
      <c r="UOO87" s="160"/>
      <c r="UOP87" s="160"/>
      <c r="UOQ87" s="160"/>
      <c r="UOR87" s="161"/>
      <c r="UOS87" s="160"/>
      <c r="UOT87" s="160"/>
      <c r="UOU87" s="160"/>
      <c r="UOV87" s="160"/>
      <c r="UOW87" s="162"/>
      <c r="UOX87" s="163"/>
      <c r="UOY87" s="164"/>
      <c r="UOZ87" s="160"/>
      <c r="UPA87" s="160"/>
      <c r="UPB87" s="160"/>
      <c r="UPC87" s="160"/>
      <c r="UPD87" s="161"/>
      <c r="UPE87" s="160"/>
      <c r="UPF87" s="160"/>
      <c r="UPG87" s="160"/>
      <c r="UPH87" s="160"/>
      <c r="UPI87" s="162"/>
      <c r="UPJ87" s="163"/>
      <c r="UPK87" s="164"/>
      <c r="UPL87" s="160"/>
      <c r="UPM87" s="160"/>
      <c r="UPN87" s="160"/>
      <c r="UPO87" s="160"/>
      <c r="UPP87" s="161"/>
      <c r="UPQ87" s="160"/>
      <c r="UPR87" s="160"/>
      <c r="UPS87" s="160"/>
      <c r="UPT87" s="160"/>
      <c r="UPU87" s="162"/>
      <c r="UPV87" s="163"/>
      <c r="UPW87" s="164"/>
      <c r="UPX87" s="160"/>
      <c r="UPY87" s="160"/>
      <c r="UPZ87" s="160"/>
      <c r="UQA87" s="160"/>
      <c r="UQB87" s="161"/>
      <c r="UQC87" s="160"/>
      <c r="UQD87" s="160"/>
      <c r="UQE87" s="160"/>
      <c r="UQF87" s="160"/>
      <c r="UQG87" s="162"/>
      <c r="UQH87" s="163"/>
      <c r="UQI87" s="164"/>
      <c r="UQJ87" s="160"/>
      <c r="UQK87" s="160"/>
      <c r="UQL87" s="160"/>
      <c r="UQM87" s="160"/>
      <c r="UQN87" s="161"/>
      <c r="UQO87" s="160"/>
      <c r="UQP87" s="160"/>
      <c r="UQQ87" s="160"/>
      <c r="UQR87" s="160"/>
      <c r="UQS87" s="162"/>
      <c r="UQT87" s="163"/>
      <c r="UQU87" s="164"/>
      <c r="UQV87" s="160"/>
      <c r="UQW87" s="160"/>
      <c r="UQX87" s="160"/>
      <c r="UQY87" s="160"/>
      <c r="UQZ87" s="161"/>
      <c r="URA87" s="160"/>
      <c r="URB87" s="160"/>
      <c r="URC87" s="160"/>
      <c r="URD87" s="160"/>
      <c r="URE87" s="162"/>
      <c r="URF87" s="163"/>
      <c r="URG87" s="164"/>
      <c r="URH87" s="160"/>
      <c r="URI87" s="160"/>
      <c r="URJ87" s="160"/>
      <c r="URK87" s="160"/>
      <c r="URL87" s="161"/>
      <c r="URM87" s="160"/>
      <c r="URN87" s="160"/>
      <c r="URO87" s="160"/>
      <c r="URP87" s="160"/>
      <c r="URQ87" s="162"/>
      <c r="URR87" s="163"/>
      <c r="URS87" s="164"/>
      <c r="URT87" s="160"/>
      <c r="URU87" s="160"/>
      <c r="URV87" s="160"/>
      <c r="URW87" s="160"/>
      <c r="URX87" s="161"/>
      <c r="URY87" s="160"/>
      <c r="URZ87" s="160"/>
      <c r="USA87" s="160"/>
      <c r="USB87" s="160"/>
      <c r="USC87" s="162"/>
      <c r="USD87" s="163"/>
      <c r="USE87" s="164"/>
      <c r="USF87" s="160"/>
      <c r="USG87" s="160"/>
      <c r="USH87" s="160"/>
      <c r="USI87" s="160"/>
      <c r="USJ87" s="161"/>
      <c r="USK87" s="160"/>
      <c r="USL87" s="160"/>
      <c r="USM87" s="160"/>
      <c r="USN87" s="160"/>
      <c r="USO87" s="162"/>
      <c r="USP87" s="163"/>
      <c r="USQ87" s="164"/>
      <c r="USR87" s="160"/>
      <c r="USS87" s="160"/>
      <c r="UST87" s="160"/>
      <c r="USU87" s="160"/>
      <c r="USV87" s="161"/>
      <c r="USW87" s="160"/>
      <c r="USX87" s="160"/>
      <c r="USY87" s="160"/>
      <c r="USZ87" s="160"/>
      <c r="UTA87" s="162"/>
      <c r="UTB87" s="163"/>
      <c r="UTC87" s="164"/>
      <c r="UTD87" s="160"/>
      <c r="UTE87" s="160"/>
      <c r="UTF87" s="160"/>
      <c r="UTG87" s="160"/>
      <c r="UTH87" s="161"/>
      <c r="UTI87" s="160"/>
      <c r="UTJ87" s="160"/>
      <c r="UTK87" s="160"/>
      <c r="UTL87" s="160"/>
      <c r="UTM87" s="162"/>
      <c r="UTN87" s="163"/>
      <c r="UTO87" s="164"/>
      <c r="UTP87" s="160"/>
      <c r="UTQ87" s="160"/>
      <c r="UTR87" s="160"/>
      <c r="UTS87" s="160"/>
      <c r="UTT87" s="161"/>
      <c r="UTU87" s="160"/>
      <c r="UTV87" s="160"/>
      <c r="UTW87" s="160"/>
      <c r="UTX87" s="160"/>
      <c r="UTY87" s="162"/>
      <c r="UTZ87" s="163"/>
      <c r="UUA87" s="164"/>
      <c r="UUB87" s="160"/>
      <c r="UUC87" s="160"/>
      <c r="UUD87" s="160"/>
      <c r="UUE87" s="160"/>
      <c r="UUF87" s="161"/>
      <c r="UUG87" s="160"/>
      <c r="UUH87" s="160"/>
      <c r="UUI87" s="160"/>
      <c r="UUJ87" s="160"/>
      <c r="UUK87" s="162"/>
      <c r="UUL87" s="163"/>
      <c r="UUM87" s="164"/>
      <c r="UUN87" s="160"/>
      <c r="UUO87" s="160"/>
      <c r="UUP87" s="160"/>
      <c r="UUQ87" s="160"/>
      <c r="UUR87" s="161"/>
      <c r="UUS87" s="160"/>
      <c r="UUT87" s="160"/>
      <c r="UUU87" s="160"/>
      <c r="UUV87" s="160"/>
      <c r="UUW87" s="162"/>
      <c r="UUX87" s="163"/>
      <c r="UUY87" s="164"/>
      <c r="UUZ87" s="160"/>
      <c r="UVA87" s="160"/>
      <c r="UVB87" s="160"/>
      <c r="UVC87" s="160"/>
      <c r="UVD87" s="161"/>
      <c r="UVE87" s="160"/>
      <c r="UVF87" s="160"/>
      <c r="UVG87" s="160"/>
      <c r="UVH87" s="160"/>
      <c r="UVI87" s="162"/>
      <c r="UVJ87" s="163"/>
      <c r="UVK87" s="164"/>
      <c r="UVL87" s="160"/>
      <c r="UVM87" s="160"/>
      <c r="UVN87" s="160"/>
      <c r="UVO87" s="160"/>
      <c r="UVP87" s="161"/>
      <c r="UVQ87" s="160"/>
      <c r="UVR87" s="160"/>
      <c r="UVS87" s="160"/>
      <c r="UVT87" s="160"/>
      <c r="UVU87" s="162"/>
      <c r="UVV87" s="163"/>
      <c r="UVW87" s="164"/>
      <c r="UVX87" s="160"/>
      <c r="UVY87" s="160"/>
      <c r="UVZ87" s="160"/>
      <c r="UWA87" s="160"/>
      <c r="UWB87" s="161"/>
      <c r="UWC87" s="160"/>
      <c r="UWD87" s="160"/>
      <c r="UWE87" s="160"/>
      <c r="UWF87" s="160"/>
      <c r="UWG87" s="162"/>
      <c r="UWH87" s="163"/>
      <c r="UWI87" s="164"/>
      <c r="UWJ87" s="160"/>
      <c r="UWK87" s="160"/>
      <c r="UWL87" s="160"/>
      <c r="UWM87" s="160"/>
      <c r="UWN87" s="161"/>
      <c r="UWO87" s="160"/>
      <c r="UWP87" s="160"/>
      <c r="UWQ87" s="160"/>
      <c r="UWR87" s="160"/>
      <c r="UWS87" s="162"/>
      <c r="UWT87" s="163"/>
      <c r="UWU87" s="164"/>
      <c r="UWV87" s="160"/>
      <c r="UWW87" s="160"/>
      <c r="UWX87" s="160"/>
      <c r="UWY87" s="160"/>
      <c r="UWZ87" s="161"/>
      <c r="UXA87" s="160"/>
      <c r="UXB87" s="160"/>
      <c r="UXC87" s="160"/>
      <c r="UXD87" s="160"/>
      <c r="UXE87" s="162"/>
      <c r="UXF87" s="163"/>
      <c r="UXG87" s="164"/>
      <c r="UXH87" s="160"/>
      <c r="UXI87" s="160"/>
      <c r="UXJ87" s="160"/>
      <c r="UXK87" s="160"/>
      <c r="UXL87" s="161"/>
      <c r="UXM87" s="160"/>
      <c r="UXN87" s="160"/>
      <c r="UXO87" s="160"/>
      <c r="UXP87" s="160"/>
      <c r="UXQ87" s="162"/>
      <c r="UXR87" s="163"/>
      <c r="UXS87" s="164"/>
      <c r="UXT87" s="160"/>
      <c r="UXU87" s="160"/>
      <c r="UXV87" s="160"/>
      <c r="UXW87" s="160"/>
      <c r="UXX87" s="161"/>
      <c r="UXY87" s="160"/>
      <c r="UXZ87" s="160"/>
      <c r="UYA87" s="160"/>
      <c r="UYB87" s="160"/>
      <c r="UYC87" s="162"/>
      <c r="UYD87" s="163"/>
      <c r="UYE87" s="164"/>
      <c r="UYF87" s="160"/>
      <c r="UYG87" s="160"/>
      <c r="UYH87" s="160"/>
      <c r="UYI87" s="160"/>
      <c r="UYJ87" s="161"/>
      <c r="UYK87" s="160"/>
      <c r="UYL87" s="160"/>
      <c r="UYM87" s="160"/>
      <c r="UYN87" s="160"/>
      <c r="UYO87" s="162"/>
      <c r="UYP87" s="163"/>
      <c r="UYQ87" s="164"/>
      <c r="UYR87" s="160"/>
      <c r="UYS87" s="160"/>
      <c r="UYT87" s="160"/>
      <c r="UYU87" s="160"/>
      <c r="UYV87" s="161"/>
      <c r="UYW87" s="160"/>
      <c r="UYX87" s="160"/>
      <c r="UYY87" s="160"/>
      <c r="UYZ87" s="160"/>
      <c r="UZA87" s="162"/>
      <c r="UZB87" s="163"/>
      <c r="UZC87" s="164"/>
      <c r="UZD87" s="160"/>
      <c r="UZE87" s="160"/>
      <c r="UZF87" s="160"/>
      <c r="UZG87" s="160"/>
      <c r="UZH87" s="161"/>
      <c r="UZI87" s="160"/>
      <c r="UZJ87" s="160"/>
      <c r="UZK87" s="160"/>
      <c r="UZL87" s="160"/>
      <c r="UZM87" s="162"/>
      <c r="UZN87" s="163"/>
      <c r="UZO87" s="164"/>
      <c r="UZP87" s="160"/>
      <c r="UZQ87" s="160"/>
      <c r="UZR87" s="160"/>
      <c r="UZS87" s="160"/>
      <c r="UZT87" s="161"/>
      <c r="UZU87" s="160"/>
      <c r="UZV87" s="160"/>
      <c r="UZW87" s="160"/>
      <c r="UZX87" s="160"/>
      <c r="UZY87" s="162"/>
      <c r="UZZ87" s="163"/>
      <c r="VAA87" s="164"/>
      <c r="VAB87" s="160"/>
      <c r="VAC87" s="160"/>
      <c r="VAD87" s="160"/>
      <c r="VAE87" s="160"/>
      <c r="VAF87" s="161"/>
      <c r="VAG87" s="160"/>
      <c r="VAH87" s="160"/>
      <c r="VAI87" s="160"/>
      <c r="VAJ87" s="160"/>
      <c r="VAK87" s="162"/>
      <c r="VAL87" s="163"/>
      <c r="VAM87" s="164"/>
      <c r="VAN87" s="160"/>
      <c r="VAO87" s="160"/>
      <c r="VAP87" s="160"/>
      <c r="VAQ87" s="160"/>
      <c r="VAR87" s="161"/>
      <c r="VAS87" s="160"/>
      <c r="VAT87" s="160"/>
      <c r="VAU87" s="160"/>
      <c r="VAV87" s="160"/>
      <c r="VAW87" s="162"/>
      <c r="VAX87" s="163"/>
      <c r="VAY87" s="164"/>
      <c r="VAZ87" s="160"/>
      <c r="VBA87" s="160"/>
      <c r="VBB87" s="160"/>
      <c r="VBC87" s="160"/>
      <c r="VBD87" s="161"/>
      <c r="VBE87" s="160"/>
      <c r="VBF87" s="160"/>
      <c r="VBG87" s="160"/>
      <c r="VBH87" s="160"/>
      <c r="VBI87" s="162"/>
      <c r="VBJ87" s="163"/>
      <c r="VBK87" s="164"/>
      <c r="VBL87" s="160"/>
      <c r="VBM87" s="160"/>
      <c r="VBN87" s="160"/>
      <c r="VBO87" s="160"/>
      <c r="VBP87" s="161"/>
      <c r="VBQ87" s="160"/>
      <c r="VBR87" s="160"/>
      <c r="VBS87" s="160"/>
      <c r="VBT87" s="160"/>
      <c r="VBU87" s="162"/>
      <c r="VBV87" s="163"/>
      <c r="VBW87" s="164"/>
      <c r="VBX87" s="160"/>
      <c r="VBY87" s="160"/>
      <c r="VBZ87" s="160"/>
      <c r="VCA87" s="160"/>
      <c r="VCB87" s="161"/>
      <c r="VCC87" s="160"/>
      <c r="VCD87" s="160"/>
      <c r="VCE87" s="160"/>
      <c r="VCF87" s="160"/>
      <c r="VCG87" s="162"/>
      <c r="VCH87" s="163"/>
      <c r="VCI87" s="164"/>
      <c r="VCJ87" s="160"/>
      <c r="VCK87" s="160"/>
      <c r="VCL87" s="160"/>
      <c r="VCM87" s="160"/>
      <c r="VCN87" s="161"/>
      <c r="VCO87" s="160"/>
      <c r="VCP87" s="160"/>
      <c r="VCQ87" s="160"/>
      <c r="VCR87" s="160"/>
      <c r="VCS87" s="162"/>
      <c r="VCT87" s="163"/>
      <c r="VCU87" s="164"/>
      <c r="VCV87" s="160"/>
      <c r="VCW87" s="160"/>
      <c r="VCX87" s="160"/>
      <c r="VCY87" s="160"/>
      <c r="VCZ87" s="161"/>
      <c r="VDA87" s="160"/>
      <c r="VDB87" s="160"/>
      <c r="VDC87" s="160"/>
      <c r="VDD87" s="160"/>
      <c r="VDE87" s="162"/>
      <c r="VDF87" s="163"/>
      <c r="VDG87" s="164"/>
      <c r="VDH87" s="160"/>
      <c r="VDI87" s="160"/>
      <c r="VDJ87" s="160"/>
      <c r="VDK87" s="160"/>
      <c r="VDL87" s="161"/>
      <c r="VDM87" s="160"/>
      <c r="VDN87" s="160"/>
      <c r="VDO87" s="160"/>
      <c r="VDP87" s="160"/>
      <c r="VDQ87" s="162"/>
      <c r="VDR87" s="163"/>
      <c r="VDS87" s="164"/>
      <c r="VDT87" s="160"/>
      <c r="VDU87" s="160"/>
      <c r="VDV87" s="160"/>
      <c r="VDW87" s="160"/>
      <c r="VDX87" s="161"/>
      <c r="VDY87" s="160"/>
      <c r="VDZ87" s="160"/>
      <c r="VEA87" s="160"/>
      <c r="VEB87" s="160"/>
      <c r="VEC87" s="162"/>
      <c r="VED87" s="163"/>
      <c r="VEE87" s="164"/>
      <c r="VEF87" s="160"/>
      <c r="VEG87" s="160"/>
      <c r="VEH87" s="160"/>
      <c r="VEI87" s="160"/>
      <c r="VEJ87" s="161"/>
      <c r="VEK87" s="160"/>
      <c r="VEL87" s="160"/>
      <c r="VEM87" s="160"/>
      <c r="VEN87" s="160"/>
      <c r="VEO87" s="162"/>
      <c r="VEP87" s="163"/>
      <c r="VEQ87" s="164"/>
      <c r="VER87" s="160"/>
      <c r="VES87" s="160"/>
      <c r="VET87" s="160"/>
      <c r="VEU87" s="160"/>
      <c r="VEV87" s="161"/>
      <c r="VEW87" s="160"/>
      <c r="VEX87" s="160"/>
      <c r="VEY87" s="160"/>
      <c r="VEZ87" s="160"/>
      <c r="VFA87" s="162"/>
      <c r="VFB87" s="163"/>
      <c r="VFC87" s="164"/>
      <c r="VFD87" s="160"/>
      <c r="VFE87" s="160"/>
      <c r="VFF87" s="160"/>
      <c r="VFG87" s="160"/>
      <c r="VFH87" s="161"/>
      <c r="VFI87" s="160"/>
      <c r="VFJ87" s="160"/>
      <c r="VFK87" s="160"/>
      <c r="VFL87" s="160"/>
      <c r="VFM87" s="162"/>
      <c r="VFN87" s="163"/>
      <c r="VFO87" s="164"/>
      <c r="VFP87" s="160"/>
      <c r="VFQ87" s="160"/>
      <c r="VFR87" s="160"/>
      <c r="VFS87" s="160"/>
      <c r="VFT87" s="161"/>
      <c r="VFU87" s="160"/>
      <c r="VFV87" s="160"/>
      <c r="VFW87" s="160"/>
      <c r="VFX87" s="160"/>
      <c r="VFY87" s="162"/>
      <c r="VFZ87" s="163"/>
      <c r="VGA87" s="164"/>
      <c r="VGB87" s="160"/>
      <c r="VGC87" s="160"/>
      <c r="VGD87" s="160"/>
      <c r="VGE87" s="160"/>
      <c r="VGF87" s="161"/>
      <c r="VGG87" s="160"/>
      <c r="VGH87" s="160"/>
      <c r="VGI87" s="160"/>
      <c r="VGJ87" s="160"/>
      <c r="VGK87" s="162"/>
      <c r="VGL87" s="163"/>
      <c r="VGM87" s="164"/>
      <c r="VGN87" s="160"/>
      <c r="VGO87" s="160"/>
      <c r="VGP87" s="160"/>
      <c r="VGQ87" s="160"/>
      <c r="VGR87" s="161"/>
      <c r="VGS87" s="160"/>
      <c r="VGT87" s="160"/>
      <c r="VGU87" s="160"/>
      <c r="VGV87" s="160"/>
      <c r="VGW87" s="162"/>
      <c r="VGX87" s="163"/>
      <c r="VGY87" s="164"/>
      <c r="VGZ87" s="160"/>
      <c r="VHA87" s="160"/>
      <c r="VHB87" s="160"/>
      <c r="VHC87" s="160"/>
      <c r="VHD87" s="161"/>
      <c r="VHE87" s="160"/>
      <c r="VHF87" s="160"/>
      <c r="VHG87" s="160"/>
      <c r="VHH87" s="160"/>
      <c r="VHI87" s="162"/>
      <c r="VHJ87" s="163"/>
      <c r="VHK87" s="164"/>
      <c r="VHL87" s="160"/>
      <c r="VHM87" s="160"/>
      <c r="VHN87" s="160"/>
      <c r="VHO87" s="160"/>
      <c r="VHP87" s="161"/>
      <c r="VHQ87" s="160"/>
      <c r="VHR87" s="160"/>
      <c r="VHS87" s="160"/>
      <c r="VHT87" s="160"/>
      <c r="VHU87" s="162"/>
      <c r="VHV87" s="163"/>
      <c r="VHW87" s="164"/>
      <c r="VHX87" s="160"/>
      <c r="VHY87" s="160"/>
      <c r="VHZ87" s="160"/>
      <c r="VIA87" s="160"/>
      <c r="VIB87" s="161"/>
      <c r="VIC87" s="160"/>
      <c r="VID87" s="160"/>
      <c r="VIE87" s="160"/>
      <c r="VIF87" s="160"/>
      <c r="VIG87" s="162"/>
      <c r="VIH87" s="163"/>
      <c r="VII87" s="164"/>
      <c r="VIJ87" s="160"/>
      <c r="VIK87" s="160"/>
      <c r="VIL87" s="160"/>
      <c r="VIM87" s="160"/>
      <c r="VIN87" s="161"/>
      <c r="VIO87" s="160"/>
      <c r="VIP87" s="160"/>
      <c r="VIQ87" s="160"/>
      <c r="VIR87" s="160"/>
      <c r="VIS87" s="162"/>
      <c r="VIT87" s="163"/>
      <c r="VIU87" s="164"/>
      <c r="VIV87" s="160"/>
      <c r="VIW87" s="160"/>
      <c r="VIX87" s="160"/>
      <c r="VIY87" s="160"/>
      <c r="VIZ87" s="161"/>
      <c r="VJA87" s="160"/>
      <c r="VJB87" s="160"/>
      <c r="VJC87" s="160"/>
      <c r="VJD87" s="160"/>
      <c r="VJE87" s="162"/>
      <c r="VJF87" s="163"/>
      <c r="VJG87" s="164"/>
      <c r="VJH87" s="160"/>
      <c r="VJI87" s="160"/>
      <c r="VJJ87" s="160"/>
      <c r="VJK87" s="160"/>
      <c r="VJL87" s="161"/>
      <c r="VJM87" s="160"/>
      <c r="VJN87" s="160"/>
      <c r="VJO87" s="160"/>
      <c r="VJP87" s="160"/>
      <c r="VJQ87" s="162"/>
      <c r="VJR87" s="163"/>
      <c r="VJS87" s="164"/>
      <c r="VJT87" s="160"/>
      <c r="VJU87" s="160"/>
      <c r="VJV87" s="160"/>
      <c r="VJW87" s="160"/>
      <c r="VJX87" s="161"/>
      <c r="VJY87" s="160"/>
      <c r="VJZ87" s="160"/>
      <c r="VKA87" s="160"/>
      <c r="VKB87" s="160"/>
      <c r="VKC87" s="162"/>
      <c r="VKD87" s="163"/>
      <c r="VKE87" s="164"/>
      <c r="VKF87" s="160"/>
      <c r="VKG87" s="160"/>
      <c r="VKH87" s="160"/>
      <c r="VKI87" s="160"/>
      <c r="VKJ87" s="161"/>
      <c r="VKK87" s="160"/>
      <c r="VKL87" s="160"/>
      <c r="VKM87" s="160"/>
      <c r="VKN87" s="160"/>
      <c r="VKO87" s="162"/>
      <c r="VKP87" s="163"/>
      <c r="VKQ87" s="164"/>
      <c r="VKR87" s="160"/>
      <c r="VKS87" s="160"/>
      <c r="VKT87" s="160"/>
      <c r="VKU87" s="160"/>
      <c r="VKV87" s="161"/>
      <c r="VKW87" s="160"/>
      <c r="VKX87" s="160"/>
      <c r="VKY87" s="160"/>
      <c r="VKZ87" s="160"/>
      <c r="VLA87" s="162"/>
      <c r="VLB87" s="163"/>
      <c r="VLC87" s="164"/>
      <c r="VLD87" s="160"/>
      <c r="VLE87" s="160"/>
      <c r="VLF87" s="160"/>
      <c r="VLG87" s="160"/>
      <c r="VLH87" s="161"/>
      <c r="VLI87" s="160"/>
      <c r="VLJ87" s="160"/>
      <c r="VLK87" s="160"/>
      <c r="VLL87" s="160"/>
      <c r="VLM87" s="162"/>
      <c r="VLN87" s="163"/>
      <c r="VLO87" s="164"/>
      <c r="VLP87" s="160"/>
      <c r="VLQ87" s="160"/>
      <c r="VLR87" s="160"/>
      <c r="VLS87" s="160"/>
      <c r="VLT87" s="161"/>
      <c r="VLU87" s="160"/>
      <c r="VLV87" s="160"/>
      <c r="VLW87" s="160"/>
      <c r="VLX87" s="160"/>
      <c r="VLY87" s="162"/>
      <c r="VLZ87" s="163"/>
      <c r="VMA87" s="164"/>
      <c r="VMB87" s="160"/>
      <c r="VMC87" s="160"/>
      <c r="VMD87" s="160"/>
      <c r="VME87" s="160"/>
      <c r="VMF87" s="161"/>
      <c r="VMG87" s="160"/>
      <c r="VMH87" s="160"/>
      <c r="VMI87" s="160"/>
      <c r="VMJ87" s="160"/>
      <c r="VMK87" s="162"/>
      <c r="VML87" s="163"/>
      <c r="VMM87" s="164"/>
      <c r="VMN87" s="160"/>
      <c r="VMO87" s="160"/>
      <c r="VMP87" s="160"/>
      <c r="VMQ87" s="160"/>
      <c r="VMR87" s="161"/>
      <c r="VMS87" s="160"/>
      <c r="VMT87" s="160"/>
      <c r="VMU87" s="160"/>
      <c r="VMV87" s="160"/>
      <c r="VMW87" s="162"/>
      <c r="VMX87" s="163"/>
      <c r="VMY87" s="164"/>
      <c r="VMZ87" s="160"/>
      <c r="VNA87" s="160"/>
      <c r="VNB87" s="160"/>
      <c r="VNC87" s="160"/>
      <c r="VND87" s="161"/>
      <c r="VNE87" s="160"/>
      <c r="VNF87" s="160"/>
      <c r="VNG87" s="160"/>
      <c r="VNH87" s="160"/>
      <c r="VNI87" s="162"/>
      <c r="VNJ87" s="163"/>
      <c r="VNK87" s="164"/>
      <c r="VNL87" s="160"/>
      <c r="VNM87" s="160"/>
      <c r="VNN87" s="160"/>
      <c r="VNO87" s="160"/>
      <c r="VNP87" s="161"/>
      <c r="VNQ87" s="160"/>
      <c r="VNR87" s="160"/>
      <c r="VNS87" s="160"/>
      <c r="VNT87" s="160"/>
      <c r="VNU87" s="162"/>
      <c r="VNV87" s="163"/>
      <c r="VNW87" s="164"/>
      <c r="VNX87" s="160"/>
      <c r="VNY87" s="160"/>
      <c r="VNZ87" s="160"/>
      <c r="VOA87" s="160"/>
      <c r="VOB87" s="161"/>
      <c r="VOC87" s="160"/>
      <c r="VOD87" s="160"/>
      <c r="VOE87" s="160"/>
      <c r="VOF87" s="160"/>
      <c r="VOG87" s="162"/>
      <c r="VOH87" s="163"/>
      <c r="VOI87" s="164"/>
      <c r="VOJ87" s="160"/>
      <c r="VOK87" s="160"/>
      <c r="VOL87" s="160"/>
      <c r="VOM87" s="160"/>
      <c r="VON87" s="161"/>
      <c r="VOO87" s="160"/>
      <c r="VOP87" s="160"/>
      <c r="VOQ87" s="160"/>
      <c r="VOR87" s="160"/>
      <c r="VOS87" s="162"/>
      <c r="VOT87" s="163"/>
      <c r="VOU87" s="164"/>
      <c r="VOV87" s="160"/>
      <c r="VOW87" s="160"/>
      <c r="VOX87" s="160"/>
      <c r="VOY87" s="160"/>
      <c r="VOZ87" s="161"/>
      <c r="VPA87" s="160"/>
      <c r="VPB87" s="160"/>
      <c r="VPC87" s="160"/>
      <c r="VPD87" s="160"/>
      <c r="VPE87" s="162"/>
      <c r="VPF87" s="163"/>
      <c r="VPG87" s="164"/>
      <c r="VPH87" s="160"/>
      <c r="VPI87" s="160"/>
      <c r="VPJ87" s="160"/>
      <c r="VPK87" s="160"/>
      <c r="VPL87" s="161"/>
      <c r="VPM87" s="160"/>
      <c r="VPN87" s="160"/>
      <c r="VPO87" s="160"/>
      <c r="VPP87" s="160"/>
      <c r="VPQ87" s="162"/>
      <c r="VPR87" s="163"/>
      <c r="VPS87" s="164"/>
      <c r="VPT87" s="160"/>
      <c r="VPU87" s="160"/>
      <c r="VPV87" s="160"/>
      <c r="VPW87" s="160"/>
      <c r="VPX87" s="161"/>
      <c r="VPY87" s="160"/>
      <c r="VPZ87" s="160"/>
      <c r="VQA87" s="160"/>
      <c r="VQB87" s="160"/>
      <c r="VQC87" s="162"/>
      <c r="VQD87" s="163"/>
      <c r="VQE87" s="164"/>
      <c r="VQF87" s="160"/>
      <c r="VQG87" s="160"/>
      <c r="VQH87" s="160"/>
      <c r="VQI87" s="160"/>
      <c r="VQJ87" s="161"/>
      <c r="VQK87" s="160"/>
      <c r="VQL87" s="160"/>
      <c r="VQM87" s="160"/>
      <c r="VQN87" s="160"/>
      <c r="VQO87" s="162"/>
      <c r="VQP87" s="163"/>
      <c r="VQQ87" s="164"/>
      <c r="VQR87" s="160"/>
      <c r="VQS87" s="160"/>
      <c r="VQT87" s="160"/>
      <c r="VQU87" s="160"/>
      <c r="VQV87" s="161"/>
      <c r="VQW87" s="160"/>
      <c r="VQX87" s="160"/>
      <c r="VQY87" s="160"/>
      <c r="VQZ87" s="160"/>
      <c r="VRA87" s="162"/>
      <c r="VRB87" s="163"/>
      <c r="VRC87" s="164"/>
      <c r="VRD87" s="160"/>
      <c r="VRE87" s="160"/>
      <c r="VRF87" s="160"/>
      <c r="VRG87" s="160"/>
      <c r="VRH87" s="161"/>
      <c r="VRI87" s="160"/>
      <c r="VRJ87" s="160"/>
      <c r="VRK87" s="160"/>
      <c r="VRL87" s="160"/>
      <c r="VRM87" s="162"/>
      <c r="VRN87" s="163"/>
      <c r="VRO87" s="164"/>
      <c r="VRP87" s="160"/>
      <c r="VRQ87" s="160"/>
      <c r="VRR87" s="160"/>
      <c r="VRS87" s="160"/>
      <c r="VRT87" s="161"/>
      <c r="VRU87" s="160"/>
      <c r="VRV87" s="160"/>
      <c r="VRW87" s="160"/>
      <c r="VRX87" s="160"/>
      <c r="VRY87" s="162"/>
      <c r="VRZ87" s="163"/>
      <c r="VSA87" s="164"/>
      <c r="VSB87" s="160"/>
      <c r="VSC87" s="160"/>
      <c r="VSD87" s="160"/>
      <c r="VSE87" s="160"/>
      <c r="VSF87" s="161"/>
      <c r="VSG87" s="160"/>
      <c r="VSH87" s="160"/>
      <c r="VSI87" s="160"/>
      <c r="VSJ87" s="160"/>
      <c r="VSK87" s="162"/>
      <c r="VSL87" s="163"/>
      <c r="VSM87" s="164"/>
      <c r="VSN87" s="160"/>
      <c r="VSO87" s="160"/>
      <c r="VSP87" s="160"/>
      <c r="VSQ87" s="160"/>
      <c r="VSR87" s="161"/>
      <c r="VSS87" s="160"/>
      <c r="VST87" s="160"/>
      <c r="VSU87" s="160"/>
      <c r="VSV87" s="160"/>
      <c r="VSW87" s="162"/>
      <c r="VSX87" s="163"/>
      <c r="VSY87" s="164"/>
      <c r="VSZ87" s="160"/>
      <c r="VTA87" s="160"/>
      <c r="VTB87" s="160"/>
      <c r="VTC87" s="160"/>
      <c r="VTD87" s="161"/>
      <c r="VTE87" s="160"/>
      <c r="VTF87" s="160"/>
      <c r="VTG87" s="160"/>
      <c r="VTH87" s="160"/>
      <c r="VTI87" s="162"/>
      <c r="VTJ87" s="163"/>
      <c r="VTK87" s="164"/>
      <c r="VTL87" s="160"/>
      <c r="VTM87" s="160"/>
      <c r="VTN87" s="160"/>
      <c r="VTO87" s="160"/>
      <c r="VTP87" s="161"/>
      <c r="VTQ87" s="160"/>
      <c r="VTR87" s="160"/>
      <c r="VTS87" s="160"/>
      <c r="VTT87" s="160"/>
      <c r="VTU87" s="162"/>
      <c r="VTV87" s="163"/>
      <c r="VTW87" s="164"/>
      <c r="VTX87" s="160"/>
      <c r="VTY87" s="160"/>
      <c r="VTZ87" s="160"/>
      <c r="VUA87" s="160"/>
      <c r="VUB87" s="161"/>
      <c r="VUC87" s="160"/>
      <c r="VUD87" s="160"/>
      <c r="VUE87" s="160"/>
      <c r="VUF87" s="160"/>
      <c r="VUG87" s="162"/>
      <c r="VUH87" s="163"/>
      <c r="VUI87" s="164"/>
      <c r="VUJ87" s="160"/>
      <c r="VUK87" s="160"/>
      <c r="VUL87" s="160"/>
      <c r="VUM87" s="160"/>
      <c r="VUN87" s="161"/>
      <c r="VUO87" s="160"/>
      <c r="VUP87" s="160"/>
      <c r="VUQ87" s="160"/>
      <c r="VUR87" s="160"/>
      <c r="VUS87" s="162"/>
      <c r="VUT87" s="163"/>
      <c r="VUU87" s="164"/>
      <c r="VUV87" s="160"/>
      <c r="VUW87" s="160"/>
      <c r="VUX87" s="160"/>
      <c r="VUY87" s="160"/>
      <c r="VUZ87" s="161"/>
      <c r="VVA87" s="160"/>
      <c r="VVB87" s="160"/>
      <c r="VVC87" s="160"/>
      <c r="VVD87" s="160"/>
      <c r="VVE87" s="162"/>
      <c r="VVF87" s="163"/>
      <c r="VVG87" s="164"/>
      <c r="VVH87" s="160"/>
      <c r="VVI87" s="160"/>
      <c r="VVJ87" s="160"/>
      <c r="VVK87" s="160"/>
      <c r="VVL87" s="161"/>
      <c r="VVM87" s="160"/>
      <c r="VVN87" s="160"/>
      <c r="VVO87" s="160"/>
      <c r="VVP87" s="160"/>
      <c r="VVQ87" s="162"/>
      <c r="VVR87" s="163"/>
      <c r="VVS87" s="164"/>
      <c r="VVT87" s="160"/>
      <c r="VVU87" s="160"/>
      <c r="VVV87" s="160"/>
      <c r="VVW87" s="160"/>
      <c r="VVX87" s="161"/>
      <c r="VVY87" s="160"/>
      <c r="VVZ87" s="160"/>
      <c r="VWA87" s="160"/>
      <c r="VWB87" s="160"/>
      <c r="VWC87" s="162"/>
      <c r="VWD87" s="163"/>
      <c r="VWE87" s="164"/>
      <c r="VWF87" s="160"/>
      <c r="VWG87" s="160"/>
      <c r="VWH87" s="160"/>
      <c r="VWI87" s="160"/>
      <c r="VWJ87" s="161"/>
      <c r="VWK87" s="160"/>
      <c r="VWL87" s="160"/>
      <c r="VWM87" s="160"/>
      <c r="VWN87" s="160"/>
      <c r="VWO87" s="162"/>
      <c r="VWP87" s="163"/>
      <c r="VWQ87" s="164"/>
      <c r="VWR87" s="160"/>
      <c r="VWS87" s="160"/>
      <c r="VWT87" s="160"/>
      <c r="VWU87" s="160"/>
      <c r="VWV87" s="161"/>
      <c r="VWW87" s="160"/>
      <c r="VWX87" s="160"/>
      <c r="VWY87" s="160"/>
      <c r="VWZ87" s="160"/>
      <c r="VXA87" s="162"/>
      <c r="VXB87" s="163"/>
      <c r="VXC87" s="164"/>
      <c r="VXD87" s="160"/>
      <c r="VXE87" s="160"/>
      <c r="VXF87" s="160"/>
      <c r="VXG87" s="160"/>
      <c r="VXH87" s="161"/>
      <c r="VXI87" s="160"/>
      <c r="VXJ87" s="160"/>
      <c r="VXK87" s="160"/>
      <c r="VXL87" s="160"/>
      <c r="VXM87" s="162"/>
      <c r="VXN87" s="163"/>
      <c r="VXO87" s="164"/>
      <c r="VXP87" s="160"/>
      <c r="VXQ87" s="160"/>
      <c r="VXR87" s="160"/>
      <c r="VXS87" s="160"/>
      <c r="VXT87" s="161"/>
      <c r="VXU87" s="160"/>
      <c r="VXV87" s="160"/>
      <c r="VXW87" s="160"/>
      <c r="VXX87" s="160"/>
      <c r="VXY87" s="162"/>
      <c r="VXZ87" s="163"/>
      <c r="VYA87" s="164"/>
      <c r="VYB87" s="160"/>
      <c r="VYC87" s="160"/>
      <c r="VYD87" s="160"/>
      <c r="VYE87" s="160"/>
      <c r="VYF87" s="161"/>
      <c r="VYG87" s="160"/>
      <c r="VYH87" s="160"/>
      <c r="VYI87" s="160"/>
      <c r="VYJ87" s="160"/>
      <c r="VYK87" s="162"/>
      <c r="VYL87" s="163"/>
      <c r="VYM87" s="164"/>
      <c r="VYN87" s="160"/>
      <c r="VYO87" s="160"/>
      <c r="VYP87" s="160"/>
      <c r="VYQ87" s="160"/>
      <c r="VYR87" s="161"/>
      <c r="VYS87" s="160"/>
      <c r="VYT87" s="160"/>
      <c r="VYU87" s="160"/>
      <c r="VYV87" s="160"/>
      <c r="VYW87" s="162"/>
      <c r="VYX87" s="163"/>
      <c r="VYY87" s="164"/>
      <c r="VYZ87" s="160"/>
      <c r="VZA87" s="160"/>
      <c r="VZB87" s="160"/>
      <c r="VZC87" s="160"/>
      <c r="VZD87" s="161"/>
      <c r="VZE87" s="160"/>
      <c r="VZF87" s="160"/>
      <c r="VZG87" s="160"/>
      <c r="VZH87" s="160"/>
      <c r="VZI87" s="162"/>
      <c r="VZJ87" s="163"/>
      <c r="VZK87" s="164"/>
      <c r="VZL87" s="160"/>
      <c r="VZM87" s="160"/>
      <c r="VZN87" s="160"/>
      <c r="VZO87" s="160"/>
      <c r="VZP87" s="161"/>
      <c r="VZQ87" s="160"/>
      <c r="VZR87" s="160"/>
      <c r="VZS87" s="160"/>
      <c r="VZT87" s="160"/>
      <c r="VZU87" s="162"/>
      <c r="VZV87" s="163"/>
      <c r="VZW87" s="164"/>
      <c r="VZX87" s="160"/>
      <c r="VZY87" s="160"/>
      <c r="VZZ87" s="160"/>
      <c r="WAA87" s="160"/>
      <c r="WAB87" s="161"/>
      <c r="WAC87" s="160"/>
      <c r="WAD87" s="160"/>
      <c r="WAE87" s="160"/>
      <c r="WAF87" s="160"/>
      <c r="WAG87" s="162"/>
      <c r="WAH87" s="163"/>
      <c r="WAI87" s="164"/>
      <c r="WAJ87" s="160"/>
      <c r="WAK87" s="160"/>
      <c r="WAL87" s="160"/>
      <c r="WAM87" s="160"/>
      <c r="WAN87" s="161"/>
      <c r="WAO87" s="160"/>
      <c r="WAP87" s="160"/>
      <c r="WAQ87" s="160"/>
      <c r="WAR87" s="160"/>
      <c r="WAS87" s="162"/>
      <c r="WAT87" s="163"/>
      <c r="WAU87" s="164"/>
      <c r="WAV87" s="160"/>
      <c r="WAW87" s="160"/>
      <c r="WAX87" s="160"/>
      <c r="WAY87" s="160"/>
      <c r="WAZ87" s="161"/>
      <c r="WBA87" s="160"/>
      <c r="WBB87" s="160"/>
      <c r="WBC87" s="160"/>
      <c r="WBD87" s="160"/>
      <c r="WBE87" s="162"/>
      <c r="WBF87" s="163"/>
      <c r="WBG87" s="164"/>
      <c r="WBH87" s="160"/>
      <c r="WBI87" s="160"/>
      <c r="WBJ87" s="160"/>
      <c r="WBK87" s="160"/>
      <c r="WBL87" s="161"/>
      <c r="WBM87" s="160"/>
      <c r="WBN87" s="160"/>
      <c r="WBO87" s="160"/>
      <c r="WBP87" s="160"/>
      <c r="WBQ87" s="162"/>
      <c r="WBR87" s="163"/>
      <c r="WBS87" s="164"/>
      <c r="WBT87" s="160"/>
      <c r="WBU87" s="160"/>
      <c r="WBV87" s="160"/>
      <c r="WBW87" s="160"/>
      <c r="WBX87" s="161"/>
      <c r="WBY87" s="160"/>
      <c r="WBZ87" s="160"/>
      <c r="WCA87" s="160"/>
      <c r="WCB87" s="160"/>
      <c r="WCC87" s="162"/>
      <c r="WCD87" s="163"/>
      <c r="WCE87" s="164"/>
      <c r="WCF87" s="160"/>
      <c r="WCG87" s="160"/>
      <c r="WCH87" s="160"/>
      <c r="WCI87" s="160"/>
      <c r="WCJ87" s="161"/>
      <c r="WCK87" s="160"/>
      <c r="WCL87" s="160"/>
      <c r="WCM87" s="160"/>
      <c r="WCN87" s="160"/>
      <c r="WCO87" s="162"/>
      <c r="WCP87" s="163"/>
      <c r="WCQ87" s="164"/>
      <c r="WCR87" s="160"/>
      <c r="WCS87" s="160"/>
      <c r="WCT87" s="160"/>
      <c r="WCU87" s="160"/>
      <c r="WCV87" s="161"/>
      <c r="WCW87" s="160"/>
      <c r="WCX87" s="160"/>
      <c r="WCY87" s="160"/>
      <c r="WCZ87" s="160"/>
      <c r="WDA87" s="162"/>
      <c r="WDB87" s="163"/>
      <c r="WDC87" s="164"/>
      <c r="WDD87" s="160"/>
      <c r="WDE87" s="160"/>
      <c r="WDF87" s="160"/>
      <c r="WDG87" s="160"/>
      <c r="WDH87" s="161"/>
      <c r="WDI87" s="160"/>
      <c r="WDJ87" s="160"/>
      <c r="WDK87" s="160"/>
      <c r="WDL87" s="160"/>
      <c r="WDM87" s="162"/>
      <c r="WDN87" s="163"/>
      <c r="WDO87" s="164"/>
      <c r="WDP87" s="160"/>
      <c r="WDQ87" s="160"/>
      <c r="WDR87" s="160"/>
      <c r="WDS87" s="160"/>
      <c r="WDT87" s="161"/>
      <c r="WDU87" s="160"/>
      <c r="WDV87" s="160"/>
      <c r="WDW87" s="160"/>
      <c r="WDX87" s="160"/>
      <c r="WDY87" s="162"/>
      <c r="WDZ87" s="163"/>
      <c r="WEA87" s="164"/>
      <c r="WEB87" s="160"/>
      <c r="WEC87" s="160"/>
      <c r="WED87" s="160"/>
      <c r="WEE87" s="160"/>
      <c r="WEF87" s="161"/>
      <c r="WEG87" s="160"/>
      <c r="WEH87" s="160"/>
      <c r="WEI87" s="160"/>
      <c r="WEJ87" s="160"/>
      <c r="WEK87" s="162"/>
      <c r="WEL87" s="163"/>
      <c r="WEM87" s="164"/>
      <c r="WEN87" s="160"/>
      <c r="WEO87" s="160"/>
      <c r="WEP87" s="160"/>
      <c r="WEQ87" s="160"/>
      <c r="WER87" s="161"/>
      <c r="WES87" s="160"/>
      <c r="WET87" s="160"/>
      <c r="WEU87" s="160"/>
      <c r="WEV87" s="160"/>
      <c r="WEW87" s="162"/>
      <c r="WEX87" s="163"/>
      <c r="WEY87" s="164"/>
      <c r="WEZ87" s="160"/>
      <c r="WFA87" s="160"/>
      <c r="WFB87" s="160"/>
      <c r="WFC87" s="160"/>
      <c r="WFD87" s="161"/>
      <c r="WFE87" s="160"/>
      <c r="WFF87" s="160"/>
      <c r="WFG87" s="160"/>
      <c r="WFH87" s="160"/>
      <c r="WFI87" s="162"/>
      <c r="WFJ87" s="163"/>
      <c r="WFK87" s="164"/>
      <c r="WFL87" s="160"/>
      <c r="WFM87" s="160"/>
      <c r="WFN87" s="160"/>
      <c r="WFO87" s="160"/>
      <c r="WFP87" s="161"/>
      <c r="WFQ87" s="160"/>
      <c r="WFR87" s="160"/>
      <c r="WFS87" s="160"/>
      <c r="WFT87" s="160"/>
      <c r="WFU87" s="162"/>
      <c r="WFV87" s="163"/>
      <c r="WFW87" s="164"/>
      <c r="WFX87" s="160"/>
      <c r="WFY87" s="160"/>
      <c r="WFZ87" s="160"/>
      <c r="WGA87" s="160"/>
      <c r="WGB87" s="161"/>
      <c r="WGC87" s="160"/>
      <c r="WGD87" s="160"/>
      <c r="WGE87" s="160"/>
      <c r="WGF87" s="160"/>
      <c r="WGG87" s="162"/>
      <c r="WGH87" s="163"/>
      <c r="WGI87" s="164"/>
      <c r="WGJ87" s="160"/>
      <c r="WGK87" s="160"/>
      <c r="WGL87" s="160"/>
      <c r="WGM87" s="160"/>
      <c r="WGN87" s="161"/>
      <c r="WGO87" s="160"/>
      <c r="WGP87" s="160"/>
      <c r="WGQ87" s="160"/>
      <c r="WGR87" s="160"/>
      <c r="WGS87" s="162"/>
      <c r="WGT87" s="163"/>
      <c r="WGU87" s="164"/>
      <c r="WGV87" s="160"/>
      <c r="WGW87" s="160"/>
      <c r="WGX87" s="160"/>
      <c r="WGY87" s="160"/>
      <c r="WGZ87" s="161"/>
      <c r="WHA87" s="160"/>
      <c r="WHB87" s="160"/>
      <c r="WHC87" s="160"/>
      <c r="WHD87" s="160"/>
      <c r="WHE87" s="162"/>
      <c r="WHF87" s="163"/>
      <c r="WHG87" s="164"/>
      <c r="WHH87" s="160"/>
      <c r="WHI87" s="160"/>
      <c r="WHJ87" s="160"/>
      <c r="WHK87" s="160"/>
      <c r="WHL87" s="161"/>
      <c r="WHM87" s="160"/>
      <c r="WHN87" s="160"/>
      <c r="WHO87" s="160"/>
      <c r="WHP87" s="160"/>
      <c r="WHQ87" s="162"/>
      <c r="WHR87" s="163"/>
      <c r="WHS87" s="164"/>
      <c r="WHT87" s="160"/>
      <c r="WHU87" s="160"/>
      <c r="WHV87" s="160"/>
      <c r="WHW87" s="160"/>
      <c r="WHX87" s="161"/>
      <c r="WHY87" s="160"/>
      <c r="WHZ87" s="160"/>
      <c r="WIA87" s="160"/>
      <c r="WIB87" s="160"/>
      <c r="WIC87" s="162"/>
      <c r="WID87" s="163"/>
      <c r="WIE87" s="164"/>
      <c r="WIF87" s="160"/>
      <c r="WIG87" s="160"/>
      <c r="WIH87" s="160"/>
      <c r="WII87" s="160"/>
      <c r="WIJ87" s="161"/>
      <c r="WIK87" s="160"/>
      <c r="WIL87" s="160"/>
      <c r="WIM87" s="160"/>
      <c r="WIN87" s="160"/>
      <c r="WIO87" s="162"/>
      <c r="WIP87" s="163"/>
      <c r="WIQ87" s="164"/>
      <c r="WIR87" s="160"/>
      <c r="WIS87" s="160"/>
      <c r="WIT87" s="160"/>
      <c r="WIU87" s="160"/>
      <c r="WIV87" s="161"/>
      <c r="WIW87" s="160"/>
      <c r="WIX87" s="160"/>
      <c r="WIY87" s="160"/>
      <c r="WIZ87" s="160"/>
      <c r="WJA87" s="162"/>
      <c r="WJB87" s="163"/>
      <c r="WJC87" s="164"/>
      <c r="WJD87" s="160"/>
      <c r="WJE87" s="160"/>
      <c r="WJF87" s="160"/>
      <c r="WJG87" s="160"/>
      <c r="WJH87" s="161"/>
      <c r="WJI87" s="160"/>
      <c r="WJJ87" s="160"/>
      <c r="WJK87" s="160"/>
      <c r="WJL87" s="160"/>
      <c r="WJM87" s="162"/>
      <c r="WJN87" s="163"/>
      <c r="WJO87" s="164"/>
      <c r="WJP87" s="160"/>
      <c r="WJQ87" s="160"/>
      <c r="WJR87" s="160"/>
      <c r="WJS87" s="160"/>
      <c r="WJT87" s="161"/>
      <c r="WJU87" s="160"/>
      <c r="WJV87" s="160"/>
      <c r="WJW87" s="160"/>
      <c r="WJX87" s="160"/>
      <c r="WJY87" s="162"/>
      <c r="WJZ87" s="163"/>
      <c r="WKA87" s="164"/>
      <c r="WKB87" s="160"/>
      <c r="WKC87" s="160"/>
      <c r="WKD87" s="160"/>
      <c r="WKE87" s="160"/>
      <c r="WKF87" s="161"/>
      <c r="WKG87" s="160"/>
      <c r="WKH87" s="160"/>
      <c r="WKI87" s="160"/>
      <c r="WKJ87" s="160"/>
      <c r="WKK87" s="162"/>
      <c r="WKL87" s="163"/>
      <c r="WKM87" s="164"/>
      <c r="WKN87" s="160"/>
      <c r="WKO87" s="160"/>
      <c r="WKP87" s="160"/>
      <c r="WKQ87" s="160"/>
      <c r="WKR87" s="161"/>
      <c r="WKS87" s="160"/>
      <c r="WKT87" s="160"/>
      <c r="WKU87" s="160"/>
      <c r="WKV87" s="160"/>
      <c r="WKW87" s="162"/>
      <c r="WKX87" s="163"/>
      <c r="WKY87" s="164"/>
      <c r="WKZ87" s="160"/>
      <c r="WLA87" s="160"/>
      <c r="WLB87" s="160"/>
      <c r="WLC87" s="160"/>
      <c r="WLD87" s="161"/>
      <c r="WLE87" s="160"/>
      <c r="WLF87" s="160"/>
      <c r="WLG87" s="160"/>
      <c r="WLH87" s="160"/>
      <c r="WLI87" s="162"/>
      <c r="WLJ87" s="163"/>
      <c r="WLK87" s="164"/>
      <c r="WLL87" s="160"/>
      <c r="WLM87" s="160"/>
      <c r="WLN87" s="160"/>
      <c r="WLO87" s="160"/>
      <c r="WLP87" s="161"/>
      <c r="WLQ87" s="160"/>
      <c r="WLR87" s="160"/>
      <c r="WLS87" s="160"/>
      <c r="WLT87" s="160"/>
      <c r="WLU87" s="162"/>
      <c r="WLV87" s="163"/>
      <c r="WLW87" s="164"/>
      <c r="WLX87" s="160"/>
      <c r="WLY87" s="160"/>
      <c r="WLZ87" s="160"/>
      <c r="WMA87" s="160"/>
      <c r="WMB87" s="161"/>
      <c r="WMC87" s="160"/>
      <c r="WMD87" s="160"/>
      <c r="WME87" s="160"/>
      <c r="WMF87" s="160"/>
      <c r="WMG87" s="162"/>
      <c r="WMH87" s="163"/>
      <c r="WMI87" s="164"/>
      <c r="WMJ87" s="160"/>
      <c r="WMK87" s="160"/>
      <c r="WML87" s="160"/>
      <c r="WMM87" s="160"/>
      <c r="WMN87" s="161"/>
      <c r="WMO87" s="160"/>
      <c r="WMP87" s="160"/>
      <c r="WMQ87" s="160"/>
      <c r="WMR87" s="160"/>
      <c r="WMS87" s="162"/>
      <c r="WMT87" s="163"/>
      <c r="WMU87" s="164"/>
      <c r="WMV87" s="160"/>
      <c r="WMW87" s="160"/>
      <c r="WMX87" s="160"/>
      <c r="WMY87" s="160"/>
      <c r="WMZ87" s="161"/>
      <c r="WNA87" s="160"/>
      <c r="WNB87" s="160"/>
      <c r="WNC87" s="160"/>
      <c r="WND87" s="160"/>
      <c r="WNE87" s="162"/>
      <c r="WNF87" s="163"/>
      <c r="WNG87" s="164"/>
      <c r="WNH87" s="160"/>
      <c r="WNI87" s="160"/>
      <c r="WNJ87" s="160"/>
      <c r="WNK87" s="160"/>
      <c r="WNL87" s="161"/>
      <c r="WNM87" s="160"/>
      <c r="WNN87" s="160"/>
      <c r="WNO87" s="160"/>
      <c r="WNP87" s="160"/>
      <c r="WNQ87" s="162"/>
      <c r="WNR87" s="163"/>
      <c r="WNS87" s="164"/>
      <c r="WNT87" s="160"/>
      <c r="WNU87" s="160"/>
      <c r="WNV87" s="160"/>
      <c r="WNW87" s="160"/>
      <c r="WNX87" s="161"/>
      <c r="WNY87" s="160"/>
      <c r="WNZ87" s="160"/>
      <c r="WOA87" s="160"/>
      <c r="WOB87" s="160"/>
      <c r="WOC87" s="162"/>
      <c r="WOD87" s="163"/>
      <c r="WOE87" s="164"/>
      <c r="WOF87" s="160"/>
      <c r="WOG87" s="160"/>
      <c r="WOH87" s="160"/>
      <c r="WOI87" s="160"/>
      <c r="WOJ87" s="161"/>
      <c r="WOK87" s="160"/>
      <c r="WOL87" s="160"/>
      <c r="WOM87" s="160"/>
      <c r="WON87" s="160"/>
      <c r="WOO87" s="162"/>
      <c r="WOP87" s="163"/>
      <c r="WOQ87" s="164"/>
      <c r="WOR87" s="160"/>
      <c r="WOS87" s="160"/>
      <c r="WOT87" s="160"/>
      <c r="WOU87" s="160"/>
      <c r="WOV87" s="161"/>
      <c r="WOW87" s="160"/>
      <c r="WOX87" s="160"/>
      <c r="WOY87" s="160"/>
      <c r="WOZ87" s="160"/>
      <c r="WPA87" s="162"/>
      <c r="WPB87" s="163"/>
      <c r="WPC87" s="164"/>
      <c r="WPD87" s="160"/>
      <c r="WPE87" s="160"/>
      <c r="WPF87" s="160"/>
      <c r="WPG87" s="160"/>
      <c r="WPH87" s="161"/>
      <c r="WPI87" s="160"/>
      <c r="WPJ87" s="160"/>
      <c r="WPK87" s="160"/>
      <c r="WPL87" s="160"/>
      <c r="WPM87" s="162"/>
      <c r="WPN87" s="163"/>
      <c r="WPO87" s="164"/>
      <c r="WPP87" s="160"/>
      <c r="WPQ87" s="160"/>
      <c r="WPR87" s="160"/>
      <c r="WPS87" s="160"/>
      <c r="WPT87" s="161"/>
      <c r="WPU87" s="160"/>
      <c r="WPV87" s="160"/>
      <c r="WPW87" s="160"/>
      <c r="WPX87" s="160"/>
      <c r="WPY87" s="162"/>
      <c r="WPZ87" s="163"/>
      <c r="WQA87" s="164"/>
      <c r="WQB87" s="160"/>
      <c r="WQC87" s="160"/>
      <c r="WQD87" s="160"/>
      <c r="WQE87" s="160"/>
      <c r="WQF87" s="161"/>
      <c r="WQG87" s="160"/>
      <c r="WQH87" s="160"/>
      <c r="WQI87" s="160"/>
      <c r="WQJ87" s="160"/>
      <c r="WQK87" s="162"/>
      <c r="WQL87" s="163"/>
      <c r="WQM87" s="164"/>
      <c r="WQN87" s="160"/>
      <c r="WQO87" s="160"/>
      <c r="WQP87" s="160"/>
      <c r="WQQ87" s="160"/>
      <c r="WQR87" s="161"/>
      <c r="WQS87" s="160"/>
      <c r="WQT87" s="160"/>
      <c r="WQU87" s="160"/>
      <c r="WQV87" s="160"/>
      <c r="WQW87" s="162"/>
      <c r="WQX87" s="163"/>
      <c r="WQY87" s="164"/>
      <c r="WQZ87" s="160"/>
      <c r="WRA87" s="160"/>
      <c r="WRB87" s="160"/>
      <c r="WRC87" s="160"/>
      <c r="WRD87" s="161"/>
      <c r="WRE87" s="160"/>
      <c r="WRF87" s="160"/>
      <c r="WRG87" s="160"/>
      <c r="WRH87" s="160"/>
      <c r="WRI87" s="162"/>
      <c r="WRJ87" s="163"/>
      <c r="WRK87" s="164"/>
      <c r="WRL87" s="160"/>
      <c r="WRM87" s="160"/>
      <c r="WRN87" s="160"/>
      <c r="WRO87" s="160"/>
      <c r="WRP87" s="161"/>
      <c r="WRQ87" s="160"/>
      <c r="WRR87" s="160"/>
      <c r="WRS87" s="160"/>
      <c r="WRT87" s="160"/>
      <c r="WRU87" s="162"/>
      <c r="WRV87" s="163"/>
      <c r="WRW87" s="164"/>
      <c r="WRX87" s="160"/>
      <c r="WRY87" s="160"/>
      <c r="WRZ87" s="160"/>
      <c r="WSA87" s="160"/>
      <c r="WSB87" s="161"/>
      <c r="WSC87" s="160"/>
      <c r="WSD87" s="160"/>
      <c r="WSE87" s="160"/>
      <c r="WSF87" s="160"/>
      <c r="WSG87" s="162"/>
      <c r="WSH87" s="163"/>
      <c r="WSI87" s="164"/>
      <c r="WSJ87" s="160"/>
      <c r="WSK87" s="160"/>
      <c r="WSL87" s="160"/>
      <c r="WSM87" s="160"/>
      <c r="WSN87" s="161"/>
      <c r="WSO87" s="160"/>
      <c r="WSP87" s="160"/>
      <c r="WSQ87" s="160"/>
      <c r="WSR87" s="160"/>
      <c r="WSS87" s="162"/>
      <c r="WST87" s="163"/>
      <c r="WSU87" s="164"/>
      <c r="WSV87" s="160"/>
      <c r="WSW87" s="160"/>
      <c r="WSX87" s="160"/>
      <c r="WSY87" s="160"/>
      <c r="WSZ87" s="161"/>
      <c r="WTA87" s="160"/>
      <c r="WTB87" s="160"/>
      <c r="WTC87" s="160"/>
      <c r="WTD87" s="160"/>
      <c r="WTE87" s="162"/>
      <c r="WTF87" s="163"/>
      <c r="WTG87" s="164"/>
      <c r="WTH87" s="160"/>
      <c r="WTI87" s="160"/>
      <c r="WTJ87" s="160"/>
      <c r="WTK87" s="160"/>
      <c r="WTL87" s="161"/>
      <c r="WTM87" s="160"/>
      <c r="WTN87" s="160"/>
      <c r="WTO87" s="160"/>
      <c r="WTP87" s="160"/>
      <c r="WTQ87" s="162"/>
      <c r="WTR87" s="163"/>
      <c r="WTS87" s="164"/>
      <c r="WTT87" s="160"/>
      <c r="WTU87" s="160"/>
      <c r="WTV87" s="160"/>
      <c r="WTW87" s="160"/>
      <c r="WTX87" s="161"/>
      <c r="WTY87" s="160"/>
      <c r="WTZ87" s="160"/>
      <c r="WUA87" s="160"/>
      <c r="WUB87" s="160"/>
      <c r="WUC87" s="162"/>
      <c r="WUD87" s="163"/>
      <c r="WUE87" s="164"/>
      <c r="WUF87" s="160"/>
      <c r="WUG87" s="160"/>
      <c r="WUH87" s="160"/>
      <c r="WUI87" s="160"/>
      <c r="WUJ87" s="161"/>
      <c r="WUK87" s="160"/>
      <c r="WUL87" s="160"/>
      <c r="WUM87" s="160"/>
      <c r="WUN87" s="160"/>
      <c r="WUO87" s="162"/>
      <c r="WUP87" s="163"/>
      <c r="WUQ87" s="164"/>
      <c r="WUR87" s="160"/>
      <c r="WUS87" s="160"/>
      <c r="WUT87" s="160"/>
      <c r="WUU87" s="160"/>
      <c r="WUV87" s="161"/>
      <c r="WUW87" s="160"/>
      <c r="WUX87" s="160"/>
      <c r="WUY87" s="160"/>
      <c r="WUZ87" s="160"/>
      <c r="WVA87" s="162"/>
      <c r="WVB87" s="163"/>
      <c r="WVC87" s="164"/>
      <c r="WVD87" s="160"/>
      <c r="WVE87" s="160"/>
      <c r="WVF87" s="160"/>
      <c r="WVG87" s="160"/>
      <c r="WVH87" s="161"/>
      <c r="WVI87" s="160"/>
      <c r="WVJ87" s="160"/>
      <c r="WVK87" s="160"/>
      <c r="WVL87" s="160"/>
      <c r="WVM87" s="162"/>
      <c r="WVN87" s="163"/>
      <c r="WVO87" s="164"/>
      <c r="WVP87" s="160"/>
      <c r="WVQ87" s="160"/>
      <c r="WVR87" s="160"/>
      <c r="WVS87" s="160"/>
      <c r="WVT87" s="161"/>
      <c r="WVU87" s="160"/>
      <c r="WVV87" s="160"/>
      <c r="WVW87" s="160"/>
      <c r="WVX87" s="160"/>
      <c r="WVY87" s="162"/>
      <c r="WVZ87" s="163"/>
      <c r="WWA87" s="164"/>
      <c r="WWB87" s="160"/>
      <c r="WWC87" s="160"/>
      <c r="WWD87" s="160"/>
      <c r="WWE87" s="160"/>
      <c r="WWF87" s="161"/>
      <c r="WWG87" s="160"/>
      <c r="WWH87" s="160"/>
      <c r="WWI87" s="160"/>
      <c r="WWJ87" s="160"/>
      <c r="WWK87" s="162"/>
      <c r="WWL87" s="163"/>
      <c r="WWM87" s="164"/>
      <c r="WWN87" s="160"/>
      <c r="WWO87" s="160"/>
      <c r="WWP87" s="160"/>
      <c r="WWQ87" s="160"/>
      <c r="WWR87" s="161"/>
      <c r="WWS87" s="160"/>
      <c r="WWT87" s="160"/>
      <c r="WWU87" s="160"/>
      <c r="WWV87" s="160"/>
      <c r="WWW87" s="162"/>
      <c r="WWX87" s="163"/>
      <c r="WWY87" s="164"/>
      <c r="WWZ87" s="160"/>
      <c r="WXA87" s="160"/>
      <c r="WXB87" s="160"/>
      <c r="WXC87" s="160"/>
      <c r="WXD87" s="161"/>
      <c r="WXE87" s="160"/>
      <c r="WXF87" s="160"/>
      <c r="WXG87" s="160"/>
      <c r="WXH87" s="160"/>
      <c r="WXI87" s="162"/>
      <c r="WXJ87" s="163"/>
      <c r="WXK87" s="164"/>
      <c r="WXL87" s="160"/>
      <c r="WXM87" s="160"/>
      <c r="WXN87" s="160"/>
      <c r="WXO87" s="160"/>
      <c r="WXP87" s="161"/>
      <c r="WXQ87" s="160"/>
      <c r="WXR87" s="160"/>
      <c r="WXS87" s="160"/>
      <c r="WXT87" s="160"/>
      <c r="WXU87" s="162"/>
      <c r="WXV87" s="163"/>
      <c r="WXW87" s="164"/>
      <c r="WXX87" s="160"/>
      <c r="WXY87" s="160"/>
      <c r="WXZ87" s="160"/>
      <c r="WYA87" s="160"/>
      <c r="WYB87" s="161"/>
      <c r="WYC87" s="160"/>
      <c r="WYD87" s="160"/>
      <c r="WYE87" s="160"/>
      <c r="WYF87" s="160"/>
      <c r="WYG87" s="162"/>
      <c r="WYH87" s="163"/>
      <c r="WYI87" s="164"/>
      <c r="WYJ87" s="160"/>
      <c r="WYK87" s="160"/>
      <c r="WYL87" s="160"/>
      <c r="WYM87" s="160"/>
      <c r="WYN87" s="161"/>
      <c r="WYO87" s="160"/>
      <c r="WYP87" s="160"/>
      <c r="WYQ87" s="160"/>
      <c r="WYR87" s="160"/>
      <c r="WYS87" s="162"/>
      <c r="WYT87" s="163"/>
      <c r="WYU87" s="164"/>
      <c r="WYV87" s="160"/>
      <c r="WYW87" s="160"/>
      <c r="WYX87" s="160"/>
      <c r="WYY87" s="160"/>
      <c r="WYZ87" s="161"/>
      <c r="WZA87" s="160"/>
      <c r="WZB87" s="160"/>
      <c r="WZC87" s="160"/>
      <c r="WZD87" s="160"/>
      <c r="WZE87" s="162"/>
      <c r="WZF87" s="163"/>
      <c r="WZG87" s="164"/>
      <c r="WZH87" s="160"/>
      <c r="WZI87" s="160"/>
      <c r="WZJ87" s="160"/>
      <c r="WZK87" s="160"/>
      <c r="WZL87" s="161"/>
      <c r="WZM87" s="160"/>
      <c r="WZN87" s="160"/>
      <c r="WZO87" s="160"/>
      <c r="WZP87" s="160"/>
      <c r="WZQ87" s="162"/>
      <c r="WZR87" s="163"/>
      <c r="WZS87" s="164"/>
      <c r="WZT87" s="160"/>
      <c r="WZU87" s="160"/>
      <c r="WZV87" s="160"/>
      <c r="WZW87" s="160"/>
      <c r="WZX87" s="161"/>
      <c r="WZY87" s="160"/>
      <c r="WZZ87" s="160"/>
      <c r="XAA87" s="160"/>
      <c r="XAB87" s="160"/>
      <c r="XAC87" s="162"/>
      <c r="XAD87" s="163"/>
      <c r="XAE87" s="164"/>
      <c r="XAF87" s="160"/>
      <c r="XAG87" s="160"/>
      <c r="XAH87" s="160"/>
      <c r="XAI87" s="160"/>
      <c r="XAJ87" s="161"/>
      <c r="XAK87" s="160"/>
      <c r="XAL87" s="160"/>
      <c r="XAM87" s="160"/>
      <c r="XAN87" s="160"/>
      <c r="XAO87" s="162"/>
      <c r="XAP87" s="163"/>
      <c r="XAQ87" s="164"/>
      <c r="XAR87" s="160"/>
      <c r="XAS87" s="160"/>
      <c r="XAT87" s="160"/>
      <c r="XAU87" s="160"/>
      <c r="XAV87" s="161"/>
      <c r="XAW87" s="160"/>
      <c r="XAX87" s="160"/>
      <c r="XAY87" s="160"/>
      <c r="XAZ87" s="160"/>
      <c r="XBA87" s="162"/>
      <c r="XBB87" s="163"/>
      <c r="XBC87" s="164"/>
      <c r="XBD87" s="160"/>
      <c r="XBE87" s="160"/>
      <c r="XBF87" s="160"/>
      <c r="XBG87" s="160"/>
      <c r="XBH87" s="161"/>
      <c r="XBI87" s="160"/>
      <c r="XBJ87" s="160"/>
      <c r="XBK87" s="160"/>
      <c r="XBL87" s="160"/>
      <c r="XBM87" s="162"/>
      <c r="XBN87" s="163"/>
      <c r="XBO87" s="164"/>
      <c r="XBP87" s="160"/>
      <c r="XBQ87" s="160"/>
      <c r="XBR87" s="160"/>
      <c r="XBS87" s="160"/>
      <c r="XBT87" s="161"/>
      <c r="XBU87" s="160"/>
      <c r="XBV87" s="160"/>
      <c r="XBW87" s="160"/>
      <c r="XBX87" s="160"/>
      <c r="XBY87" s="162"/>
      <c r="XBZ87" s="163"/>
      <c r="XCA87" s="164"/>
      <c r="XCB87" s="160"/>
      <c r="XCC87" s="160"/>
      <c r="XCD87" s="160"/>
      <c r="XCE87" s="160"/>
      <c r="XCF87" s="161"/>
      <c r="XCG87" s="160"/>
      <c r="XCH87" s="160"/>
      <c r="XCI87" s="160"/>
      <c r="XCJ87" s="160"/>
      <c r="XCK87" s="162"/>
      <c r="XCL87" s="163"/>
      <c r="XCM87" s="164"/>
      <c r="XCN87" s="160"/>
      <c r="XCO87" s="160"/>
      <c r="XCP87" s="160"/>
      <c r="XCQ87" s="160"/>
      <c r="XCR87" s="161"/>
      <c r="XCS87" s="160"/>
      <c r="XCT87" s="160"/>
      <c r="XCU87" s="160"/>
      <c r="XCV87" s="160"/>
      <c r="XCW87" s="162"/>
      <c r="XCX87" s="163"/>
      <c r="XCY87" s="164"/>
      <c r="XCZ87" s="160"/>
      <c r="XDA87" s="160"/>
      <c r="XDB87" s="160"/>
      <c r="XDC87" s="160"/>
      <c r="XDD87" s="161"/>
      <c r="XDE87" s="160"/>
      <c r="XDF87" s="160"/>
      <c r="XDG87" s="160"/>
      <c r="XDH87" s="160"/>
      <c r="XDI87" s="162"/>
      <c r="XDJ87" s="163"/>
      <c r="XDK87" s="164"/>
      <c r="XDL87" s="160"/>
      <c r="XDM87" s="160"/>
      <c r="XDN87" s="160"/>
      <c r="XDO87" s="160"/>
      <c r="XDP87" s="161"/>
      <c r="XDQ87" s="160"/>
      <c r="XDR87" s="160"/>
      <c r="XDS87" s="160"/>
      <c r="XDT87" s="160"/>
      <c r="XDU87" s="162"/>
      <c r="XDV87" s="163"/>
      <c r="XDW87" s="164"/>
      <c r="XDX87" s="160"/>
      <c r="XDY87" s="160"/>
      <c r="XDZ87" s="160"/>
      <c r="XEA87" s="160"/>
      <c r="XEB87" s="161"/>
      <c r="XEC87" s="160"/>
      <c r="XED87" s="160"/>
      <c r="XEE87" s="160"/>
      <c r="XEF87" s="160"/>
      <c r="XEG87" s="162"/>
      <c r="XEH87" s="163"/>
      <c r="XEI87" s="164"/>
      <c r="XEJ87" s="160"/>
      <c r="XEK87" s="160"/>
      <c r="XEL87" s="160"/>
    </row>
    <row r="88" spans="1:16366" x14ac:dyDescent="0.25">
      <c r="A88" s="68">
        <v>85</v>
      </c>
      <c r="B88" s="155" t="s">
        <v>116</v>
      </c>
      <c r="C88" s="165" t="s">
        <v>440</v>
      </c>
      <c r="D88" s="106" t="s">
        <v>441</v>
      </c>
      <c r="E88" s="76" t="s">
        <v>442</v>
      </c>
      <c r="F88" s="103" t="s">
        <v>152</v>
      </c>
      <c r="G88" s="76" t="s">
        <v>191</v>
      </c>
      <c r="H88" s="76" t="s">
        <v>130</v>
      </c>
      <c r="I88" s="107">
        <v>30000000</v>
      </c>
    </row>
    <row r="89" spans="1:16366" x14ac:dyDescent="0.25">
      <c r="A89" s="68">
        <v>86</v>
      </c>
      <c r="B89" s="155" t="s">
        <v>136</v>
      </c>
      <c r="C89" s="166" t="s">
        <v>443</v>
      </c>
      <c r="D89" s="109" t="s">
        <v>444</v>
      </c>
      <c r="E89" s="76" t="s">
        <v>445</v>
      </c>
      <c r="F89" s="77" t="s">
        <v>446</v>
      </c>
      <c r="G89" s="76" t="s">
        <v>120</v>
      </c>
      <c r="H89" s="76" t="s">
        <v>447</v>
      </c>
      <c r="I89" s="104">
        <v>26040000</v>
      </c>
    </row>
    <row r="90" spans="1:16366" x14ac:dyDescent="0.25">
      <c r="A90" s="68">
        <v>87</v>
      </c>
      <c r="B90" s="155" t="s">
        <v>131</v>
      </c>
      <c r="C90" s="167" t="s">
        <v>448</v>
      </c>
      <c r="D90" s="111" t="s">
        <v>449</v>
      </c>
      <c r="E90" s="76" t="s">
        <v>450</v>
      </c>
      <c r="F90" s="77">
        <v>70989702</v>
      </c>
      <c r="G90" s="76" t="s">
        <v>120</v>
      </c>
      <c r="H90" s="76" t="s">
        <v>130</v>
      </c>
      <c r="I90" s="107">
        <v>30000000</v>
      </c>
    </row>
    <row r="91" spans="1:16366" ht="25.5" x14ac:dyDescent="0.25">
      <c r="A91" s="68">
        <v>88</v>
      </c>
      <c r="B91" s="155" t="s">
        <v>131</v>
      </c>
      <c r="C91" s="166" t="s">
        <v>451</v>
      </c>
      <c r="D91" s="109" t="s">
        <v>452</v>
      </c>
      <c r="E91" s="76" t="s">
        <v>453</v>
      </c>
      <c r="F91" s="103" t="s">
        <v>454</v>
      </c>
      <c r="G91" s="76" t="s">
        <v>226</v>
      </c>
      <c r="H91" s="76" t="s">
        <v>258</v>
      </c>
      <c r="I91" s="104">
        <v>2419239</v>
      </c>
    </row>
    <row r="92" spans="1:16366" x14ac:dyDescent="0.25">
      <c r="A92" s="68">
        <v>89</v>
      </c>
      <c r="B92" s="155" t="s">
        <v>131</v>
      </c>
      <c r="C92" s="159" t="s">
        <v>455</v>
      </c>
      <c r="D92" s="102" t="s">
        <v>456</v>
      </c>
      <c r="E92" s="76" t="s">
        <v>457</v>
      </c>
      <c r="F92" s="103" t="s">
        <v>458</v>
      </c>
      <c r="G92" s="76" t="s">
        <v>120</v>
      </c>
      <c r="H92" s="76" t="s">
        <v>344</v>
      </c>
      <c r="I92" s="104">
        <v>23635464</v>
      </c>
    </row>
    <row r="93" spans="1:16366" x14ac:dyDescent="0.25">
      <c r="A93" s="68">
        <v>90</v>
      </c>
      <c r="B93" s="155" t="s">
        <v>136</v>
      </c>
      <c r="C93" s="159" t="s">
        <v>459</v>
      </c>
      <c r="D93" s="102" t="s">
        <v>460</v>
      </c>
      <c r="E93" s="76" t="s">
        <v>461</v>
      </c>
      <c r="F93" s="77">
        <v>650035828</v>
      </c>
      <c r="G93" s="76" t="s">
        <v>162</v>
      </c>
      <c r="H93" s="76" t="s">
        <v>321</v>
      </c>
      <c r="I93" s="104">
        <v>15836730</v>
      </c>
    </row>
    <row r="94" spans="1:16366" ht="25.5" x14ac:dyDescent="0.25">
      <c r="A94" s="68">
        <v>91</v>
      </c>
      <c r="B94" s="155" t="s">
        <v>136</v>
      </c>
      <c r="C94" s="165" t="s">
        <v>462</v>
      </c>
      <c r="D94" s="106" t="s">
        <v>463</v>
      </c>
      <c r="E94" s="76" t="s">
        <v>464</v>
      </c>
      <c r="F94" s="103" t="s">
        <v>465</v>
      </c>
      <c r="G94" s="76" t="s">
        <v>230</v>
      </c>
      <c r="H94" s="76" t="s">
        <v>240</v>
      </c>
      <c r="I94" s="107">
        <v>7292934</v>
      </c>
    </row>
    <row r="95" spans="1:16366" x14ac:dyDescent="0.25">
      <c r="A95" s="68">
        <v>92</v>
      </c>
      <c r="B95" s="155" t="s">
        <v>136</v>
      </c>
      <c r="C95" s="159" t="s">
        <v>466</v>
      </c>
      <c r="D95" s="76" t="s">
        <v>467</v>
      </c>
      <c r="E95" s="76" t="s">
        <v>468</v>
      </c>
      <c r="F95" s="103" t="s">
        <v>469</v>
      </c>
      <c r="G95" s="76" t="s">
        <v>470</v>
      </c>
      <c r="H95" s="76" t="s">
        <v>471</v>
      </c>
      <c r="I95" s="104">
        <v>17481355</v>
      </c>
    </row>
    <row r="96" spans="1:16366" x14ac:dyDescent="0.25">
      <c r="A96" s="68">
        <v>93</v>
      </c>
      <c r="B96" s="155" t="s">
        <v>131</v>
      </c>
      <c r="C96" s="159" t="s">
        <v>472</v>
      </c>
      <c r="D96" s="76" t="s">
        <v>473</v>
      </c>
      <c r="E96" s="76" t="s">
        <v>474</v>
      </c>
      <c r="F96" s="103" t="s">
        <v>152</v>
      </c>
      <c r="G96" s="76" t="s">
        <v>120</v>
      </c>
      <c r="H96" s="76" t="s">
        <v>475</v>
      </c>
      <c r="I96" s="104">
        <v>8653382</v>
      </c>
    </row>
    <row r="97" spans="1:9" x14ac:dyDescent="0.25">
      <c r="A97" s="68">
        <v>94</v>
      </c>
      <c r="B97" s="155" t="s">
        <v>131</v>
      </c>
      <c r="C97" s="166" t="s">
        <v>476</v>
      </c>
      <c r="D97" s="109" t="s">
        <v>477</v>
      </c>
      <c r="E97" s="76" t="s">
        <v>478</v>
      </c>
      <c r="F97" s="77" t="s">
        <v>479</v>
      </c>
      <c r="G97" s="76" t="s">
        <v>162</v>
      </c>
      <c r="H97" s="76" t="s">
        <v>258</v>
      </c>
      <c r="I97" s="104">
        <v>2560000</v>
      </c>
    </row>
    <row r="98" spans="1:9" x14ac:dyDescent="0.25">
      <c r="A98" s="68">
        <v>95</v>
      </c>
      <c r="B98" s="155" t="s">
        <v>116</v>
      </c>
      <c r="C98" s="167" t="s">
        <v>480</v>
      </c>
      <c r="D98" s="111" t="s">
        <v>481</v>
      </c>
      <c r="E98" s="76" t="s">
        <v>482</v>
      </c>
      <c r="F98" s="103" t="s">
        <v>152</v>
      </c>
      <c r="G98" s="76" t="s">
        <v>191</v>
      </c>
      <c r="H98" s="76" t="s">
        <v>167</v>
      </c>
      <c r="I98" s="107">
        <v>25500000</v>
      </c>
    </row>
    <row r="99" spans="1:9" x14ac:dyDescent="0.25">
      <c r="A99" s="68">
        <v>96</v>
      </c>
      <c r="B99" s="155" t="s">
        <v>131</v>
      </c>
      <c r="C99" s="159" t="s">
        <v>483</v>
      </c>
      <c r="D99" s="102" t="s">
        <v>484</v>
      </c>
      <c r="E99" s="76" t="s">
        <v>485</v>
      </c>
      <c r="F99" s="77" t="s">
        <v>486</v>
      </c>
      <c r="G99" s="76" t="s">
        <v>140</v>
      </c>
      <c r="H99" s="76" t="s">
        <v>121</v>
      </c>
      <c r="I99" s="104">
        <v>18590000</v>
      </c>
    </row>
    <row r="100" spans="1:9" x14ac:dyDescent="0.25">
      <c r="A100" s="68">
        <v>97</v>
      </c>
      <c r="B100" s="155" t="s">
        <v>131</v>
      </c>
      <c r="C100" s="159" t="s">
        <v>487</v>
      </c>
      <c r="D100" s="102" t="s">
        <v>488</v>
      </c>
      <c r="E100" s="76" t="s">
        <v>489</v>
      </c>
      <c r="F100" s="103" t="s">
        <v>490</v>
      </c>
      <c r="G100" s="76" t="s">
        <v>191</v>
      </c>
      <c r="H100" s="76" t="s">
        <v>491</v>
      </c>
      <c r="I100" s="104">
        <v>16637733</v>
      </c>
    </row>
    <row r="101" spans="1:9" x14ac:dyDescent="0.25">
      <c r="A101" s="68">
        <v>98</v>
      </c>
      <c r="B101" s="155" t="s">
        <v>131</v>
      </c>
      <c r="C101" s="159" t="s">
        <v>492</v>
      </c>
      <c r="D101" s="76" t="s">
        <v>493</v>
      </c>
      <c r="E101" s="76" t="s">
        <v>494</v>
      </c>
      <c r="F101" s="80" t="s">
        <v>495</v>
      </c>
      <c r="G101" s="76" t="s">
        <v>120</v>
      </c>
      <c r="H101" s="76" t="s">
        <v>121</v>
      </c>
      <c r="I101" s="104">
        <v>3400000</v>
      </c>
    </row>
    <row r="102" spans="1:9" x14ac:dyDescent="0.25">
      <c r="A102" s="68">
        <v>99</v>
      </c>
      <c r="B102" s="155" t="s">
        <v>131</v>
      </c>
      <c r="C102" s="159" t="s">
        <v>496</v>
      </c>
      <c r="D102" s="76" t="s">
        <v>497</v>
      </c>
      <c r="E102" s="76" t="s">
        <v>498</v>
      </c>
      <c r="F102" s="103" t="s">
        <v>499</v>
      </c>
      <c r="G102" s="76" t="s">
        <v>120</v>
      </c>
      <c r="H102" s="76" t="s">
        <v>121</v>
      </c>
      <c r="I102" s="104">
        <v>11649522</v>
      </c>
    </row>
    <row r="103" spans="1:9" x14ac:dyDescent="0.25">
      <c r="A103" s="68">
        <v>100</v>
      </c>
      <c r="B103" s="155" t="s">
        <v>136</v>
      </c>
      <c r="C103" s="159" t="s">
        <v>500</v>
      </c>
      <c r="D103" s="76" t="s">
        <v>501</v>
      </c>
      <c r="E103" s="76" t="s">
        <v>502</v>
      </c>
      <c r="F103" s="77">
        <v>45845085</v>
      </c>
      <c r="G103" s="76" t="s">
        <v>120</v>
      </c>
      <c r="H103" s="76" t="s">
        <v>503</v>
      </c>
      <c r="I103" s="104">
        <v>15363869</v>
      </c>
    </row>
    <row r="104" spans="1:9" x14ac:dyDescent="0.25">
      <c r="A104" s="68">
        <v>101</v>
      </c>
      <c r="B104" s="155" t="s">
        <v>131</v>
      </c>
      <c r="C104" s="159" t="s">
        <v>504</v>
      </c>
      <c r="D104" s="76" t="s">
        <v>505</v>
      </c>
      <c r="E104" s="76" t="s">
        <v>506</v>
      </c>
      <c r="F104" s="80" t="s">
        <v>507</v>
      </c>
      <c r="G104" s="76" t="s">
        <v>120</v>
      </c>
      <c r="H104" s="76" t="s">
        <v>121</v>
      </c>
      <c r="I104" s="104">
        <v>18457794</v>
      </c>
    </row>
    <row r="105" spans="1:9" x14ac:dyDescent="0.25">
      <c r="A105" s="68">
        <v>102</v>
      </c>
      <c r="B105" s="155" t="s">
        <v>131</v>
      </c>
      <c r="C105" s="159" t="s">
        <v>508</v>
      </c>
      <c r="D105" s="76" t="s">
        <v>509</v>
      </c>
      <c r="E105" s="76" t="s">
        <v>510</v>
      </c>
      <c r="F105" s="103" t="s">
        <v>511</v>
      </c>
      <c r="G105" s="76" t="s">
        <v>226</v>
      </c>
      <c r="H105" s="76" t="s">
        <v>337</v>
      </c>
      <c r="I105" s="104">
        <v>13531326</v>
      </c>
    </row>
    <row r="106" spans="1:9" x14ac:dyDescent="0.25">
      <c r="A106" s="68">
        <v>103</v>
      </c>
      <c r="B106" s="155" t="s">
        <v>131</v>
      </c>
      <c r="C106" s="167" t="s">
        <v>512</v>
      </c>
      <c r="D106" s="112" t="s">
        <v>513</v>
      </c>
      <c r="E106" s="112" t="s">
        <v>514</v>
      </c>
      <c r="F106" s="113" t="s">
        <v>515</v>
      </c>
      <c r="G106" s="114" t="s">
        <v>351</v>
      </c>
      <c r="H106" s="112" t="s">
        <v>258</v>
      </c>
      <c r="I106" s="115">
        <v>2495000</v>
      </c>
    </row>
    <row r="107" spans="1:9" x14ac:dyDescent="0.25">
      <c r="A107" s="68">
        <v>104</v>
      </c>
      <c r="B107" s="155" t="s">
        <v>131</v>
      </c>
      <c r="C107" s="167" t="s">
        <v>516</v>
      </c>
      <c r="D107" s="112" t="s">
        <v>517</v>
      </c>
      <c r="E107" s="112" t="s">
        <v>518</v>
      </c>
      <c r="F107" s="113" t="s">
        <v>519</v>
      </c>
      <c r="G107" s="114" t="s">
        <v>125</v>
      </c>
      <c r="H107" s="112" t="s">
        <v>520</v>
      </c>
      <c r="I107" s="115">
        <v>8639000</v>
      </c>
    </row>
    <row r="108" spans="1:9" x14ac:dyDescent="0.25">
      <c r="A108" s="68">
        <v>105</v>
      </c>
      <c r="B108" s="155" t="s">
        <v>136</v>
      </c>
      <c r="C108" s="167" t="s">
        <v>521</v>
      </c>
      <c r="D108" s="112" t="s">
        <v>522</v>
      </c>
      <c r="E108" s="112" t="s">
        <v>523</v>
      </c>
      <c r="F108" s="113" t="s">
        <v>524</v>
      </c>
      <c r="G108" s="114" t="s">
        <v>226</v>
      </c>
      <c r="H108" s="112" t="s">
        <v>525</v>
      </c>
      <c r="I108" s="115">
        <v>30000000</v>
      </c>
    </row>
    <row r="109" spans="1:9" x14ac:dyDescent="0.25">
      <c r="A109" s="68">
        <v>106</v>
      </c>
      <c r="B109" s="155" t="s">
        <v>131</v>
      </c>
      <c r="C109" s="168" t="s">
        <v>526</v>
      </c>
      <c r="D109" s="118" t="s">
        <v>527</v>
      </c>
      <c r="E109" s="118" t="s">
        <v>528</v>
      </c>
      <c r="F109" s="119" t="s">
        <v>529</v>
      </c>
      <c r="G109" s="114" t="s">
        <v>351</v>
      </c>
      <c r="H109" s="120" t="s">
        <v>167</v>
      </c>
      <c r="I109" s="121">
        <v>4053227</v>
      </c>
    </row>
    <row r="110" spans="1:9" x14ac:dyDescent="0.25">
      <c r="A110" s="68">
        <v>107</v>
      </c>
      <c r="B110" s="155" t="s">
        <v>131</v>
      </c>
      <c r="C110" s="168" t="s">
        <v>530</v>
      </c>
      <c r="D110" s="118" t="s">
        <v>531</v>
      </c>
      <c r="E110" s="118" t="s">
        <v>532</v>
      </c>
      <c r="F110" s="119" t="s">
        <v>533</v>
      </c>
      <c r="G110" s="114" t="s">
        <v>125</v>
      </c>
      <c r="H110" s="120" t="s">
        <v>121</v>
      </c>
      <c r="I110" s="121">
        <v>8756367</v>
      </c>
    </row>
    <row r="111" spans="1:9" ht="25.5" x14ac:dyDescent="0.25">
      <c r="A111" s="68">
        <v>108</v>
      </c>
      <c r="B111" s="155" t="s">
        <v>136</v>
      </c>
      <c r="C111" s="168" t="s">
        <v>534</v>
      </c>
      <c r="D111" s="122" t="s">
        <v>535</v>
      </c>
      <c r="E111" s="123" t="s">
        <v>536</v>
      </c>
      <c r="F111" s="124" t="s">
        <v>537</v>
      </c>
      <c r="G111" s="125" t="s">
        <v>162</v>
      </c>
      <c r="H111" s="126" t="s">
        <v>525</v>
      </c>
      <c r="I111" s="121">
        <v>11431674</v>
      </c>
    </row>
    <row r="112" spans="1:9" x14ac:dyDescent="0.25">
      <c r="A112" s="68">
        <v>109</v>
      </c>
      <c r="B112" s="155" t="s">
        <v>131</v>
      </c>
      <c r="C112" s="169" t="s">
        <v>538</v>
      </c>
      <c r="D112" s="128" t="s">
        <v>539</v>
      </c>
      <c r="E112" s="123" t="s">
        <v>540</v>
      </c>
      <c r="F112" s="124" t="s">
        <v>541</v>
      </c>
      <c r="G112" s="125" t="s">
        <v>125</v>
      </c>
      <c r="H112" s="126" t="s">
        <v>121</v>
      </c>
      <c r="I112" s="121">
        <v>21757703</v>
      </c>
    </row>
    <row r="113" spans="1:9" ht="25.5" x14ac:dyDescent="0.25">
      <c r="A113" s="68">
        <v>110</v>
      </c>
      <c r="B113" s="155" t="s">
        <v>131</v>
      </c>
      <c r="C113" s="170" t="s">
        <v>542</v>
      </c>
      <c r="D113" s="130" t="s">
        <v>543</v>
      </c>
      <c r="E113" s="126" t="s">
        <v>544</v>
      </c>
      <c r="F113" s="124" t="s">
        <v>545</v>
      </c>
      <c r="G113" s="125" t="s">
        <v>125</v>
      </c>
      <c r="H113" s="126" t="s">
        <v>121</v>
      </c>
      <c r="I113" s="121">
        <v>25627297</v>
      </c>
    </row>
    <row r="114" spans="1:9" x14ac:dyDescent="0.25">
      <c r="A114" s="68">
        <v>111</v>
      </c>
      <c r="B114" s="155" t="s">
        <v>131</v>
      </c>
      <c r="C114" s="169" t="s">
        <v>546</v>
      </c>
      <c r="D114" s="128" t="s">
        <v>547</v>
      </c>
      <c r="E114" s="126" t="s">
        <v>548</v>
      </c>
      <c r="F114" s="124" t="s">
        <v>549</v>
      </c>
      <c r="G114" s="125" t="s">
        <v>550</v>
      </c>
      <c r="H114" s="126" t="s">
        <v>167</v>
      </c>
      <c r="I114" s="121">
        <v>7673246</v>
      </c>
    </row>
    <row r="115" spans="1:9" x14ac:dyDescent="0.25">
      <c r="A115" s="68">
        <v>112</v>
      </c>
      <c r="B115" s="155" t="s">
        <v>131</v>
      </c>
      <c r="C115" s="170" t="s">
        <v>551</v>
      </c>
      <c r="D115" s="130" t="s">
        <v>552</v>
      </c>
      <c r="E115" s="123" t="s">
        <v>553</v>
      </c>
      <c r="F115" s="124" t="s">
        <v>554</v>
      </c>
      <c r="G115" s="125" t="s">
        <v>162</v>
      </c>
      <c r="H115" s="126" t="s">
        <v>525</v>
      </c>
      <c r="I115" s="121">
        <v>18076036</v>
      </c>
    </row>
    <row r="116" spans="1:9" x14ac:dyDescent="0.25">
      <c r="A116" s="68">
        <v>113</v>
      </c>
      <c r="B116" s="155" t="s">
        <v>131</v>
      </c>
      <c r="C116" s="170" t="s">
        <v>555</v>
      </c>
      <c r="D116" s="130" t="s">
        <v>556</v>
      </c>
      <c r="E116" s="123" t="s">
        <v>557</v>
      </c>
      <c r="F116" s="124" t="s">
        <v>558</v>
      </c>
      <c r="G116" s="125" t="s">
        <v>171</v>
      </c>
      <c r="H116" s="126" t="s">
        <v>426</v>
      </c>
      <c r="I116" s="121">
        <v>9839005</v>
      </c>
    </row>
    <row r="117" spans="1:9" x14ac:dyDescent="0.25">
      <c r="A117" s="68">
        <v>114</v>
      </c>
      <c r="B117" s="155" t="s">
        <v>136</v>
      </c>
      <c r="C117" s="168" t="s">
        <v>559</v>
      </c>
      <c r="D117" s="122" t="s">
        <v>560</v>
      </c>
      <c r="E117" s="123" t="s">
        <v>561</v>
      </c>
      <c r="F117" s="124" t="s">
        <v>562</v>
      </c>
      <c r="G117" s="125" t="s">
        <v>171</v>
      </c>
      <c r="H117" s="126" t="s">
        <v>337</v>
      </c>
      <c r="I117" s="121">
        <v>9383442</v>
      </c>
    </row>
    <row r="118" spans="1:9" x14ac:dyDescent="0.25">
      <c r="A118" s="68">
        <v>115</v>
      </c>
      <c r="B118" s="155" t="s">
        <v>136</v>
      </c>
      <c r="C118" s="168" t="s">
        <v>563</v>
      </c>
      <c r="D118" s="122" t="s">
        <v>564</v>
      </c>
      <c r="E118" s="123" t="s">
        <v>565</v>
      </c>
      <c r="F118" s="124" t="s">
        <v>566</v>
      </c>
      <c r="G118" s="125" t="s">
        <v>120</v>
      </c>
      <c r="H118" s="126" t="s">
        <v>167</v>
      </c>
      <c r="I118" s="121">
        <v>27200000</v>
      </c>
    </row>
    <row r="119" spans="1:9" x14ac:dyDescent="0.25">
      <c r="A119" s="68">
        <v>116</v>
      </c>
      <c r="B119" s="155" t="s">
        <v>136</v>
      </c>
      <c r="C119" s="168" t="s">
        <v>567</v>
      </c>
      <c r="D119" s="118" t="s">
        <v>568</v>
      </c>
      <c r="E119" s="118" t="s">
        <v>569</v>
      </c>
      <c r="F119" s="119" t="s">
        <v>570</v>
      </c>
      <c r="G119" s="114" t="s">
        <v>120</v>
      </c>
      <c r="H119" s="120" t="s">
        <v>167</v>
      </c>
      <c r="I119" s="121">
        <v>15612736</v>
      </c>
    </row>
    <row r="120" spans="1:9" x14ac:dyDescent="0.25">
      <c r="A120" s="68">
        <v>117</v>
      </c>
      <c r="B120" s="155" t="s">
        <v>131</v>
      </c>
      <c r="C120" s="169" t="s">
        <v>571</v>
      </c>
      <c r="D120" s="128" t="s">
        <v>572</v>
      </c>
      <c r="E120" s="118" t="s">
        <v>573</v>
      </c>
      <c r="F120" s="119" t="s">
        <v>574</v>
      </c>
      <c r="G120" s="114" t="s">
        <v>125</v>
      </c>
      <c r="H120" s="120" t="s">
        <v>167</v>
      </c>
      <c r="I120" s="121">
        <v>17500000</v>
      </c>
    </row>
    <row r="121" spans="1:9" ht="25.5" x14ac:dyDescent="0.25">
      <c r="A121" s="68">
        <v>118</v>
      </c>
      <c r="B121" s="155" t="s">
        <v>131</v>
      </c>
      <c r="C121" s="169" t="s">
        <v>575</v>
      </c>
      <c r="D121" s="128" t="s">
        <v>576</v>
      </c>
      <c r="E121" s="118" t="s">
        <v>577</v>
      </c>
      <c r="F121" s="119" t="s">
        <v>578</v>
      </c>
      <c r="G121" s="114" t="s">
        <v>226</v>
      </c>
      <c r="H121" s="126" t="s">
        <v>167</v>
      </c>
      <c r="I121" s="121">
        <v>17386097</v>
      </c>
    </row>
    <row r="122" spans="1:9" x14ac:dyDescent="0.25">
      <c r="A122" s="68">
        <v>119</v>
      </c>
      <c r="B122" s="155" t="s">
        <v>136</v>
      </c>
      <c r="C122" s="168" t="s">
        <v>579</v>
      </c>
      <c r="D122" s="122" t="s">
        <v>580</v>
      </c>
      <c r="E122" s="123" t="s">
        <v>581</v>
      </c>
      <c r="F122" s="124" t="s">
        <v>582</v>
      </c>
      <c r="G122" s="125" t="s">
        <v>317</v>
      </c>
      <c r="H122" s="126" t="s">
        <v>121</v>
      </c>
      <c r="I122" s="121">
        <v>5222609</v>
      </c>
    </row>
    <row r="123" spans="1:9" x14ac:dyDescent="0.25">
      <c r="A123" s="68">
        <v>120</v>
      </c>
      <c r="B123" s="155" t="s">
        <v>136</v>
      </c>
      <c r="C123" s="168" t="s">
        <v>583</v>
      </c>
      <c r="D123" s="122" t="s">
        <v>584</v>
      </c>
      <c r="E123" s="123" t="s">
        <v>585</v>
      </c>
      <c r="F123" s="124" t="s">
        <v>586</v>
      </c>
      <c r="G123" s="125" t="s">
        <v>120</v>
      </c>
      <c r="H123" s="126" t="s">
        <v>167</v>
      </c>
      <c r="I123" s="121">
        <v>15220000</v>
      </c>
    </row>
    <row r="124" spans="1:9" x14ac:dyDescent="0.25">
      <c r="A124" s="68">
        <v>121</v>
      </c>
      <c r="B124" s="155" t="s">
        <v>131</v>
      </c>
      <c r="C124" s="170" t="s">
        <v>587</v>
      </c>
      <c r="D124" s="130" t="s">
        <v>588</v>
      </c>
      <c r="E124" s="118" t="s">
        <v>589</v>
      </c>
      <c r="F124" s="119" t="s">
        <v>590</v>
      </c>
      <c r="G124" s="114" t="s">
        <v>171</v>
      </c>
      <c r="H124" s="120" t="s">
        <v>121</v>
      </c>
      <c r="I124" s="121">
        <v>16592102</v>
      </c>
    </row>
    <row r="125" spans="1:9" x14ac:dyDescent="0.25">
      <c r="A125" s="68">
        <v>122</v>
      </c>
      <c r="B125" s="155" t="s">
        <v>131</v>
      </c>
      <c r="C125" s="170" t="s">
        <v>591</v>
      </c>
      <c r="D125" s="130" t="s">
        <v>592</v>
      </c>
      <c r="E125" s="118" t="s">
        <v>593</v>
      </c>
      <c r="F125" s="119" t="s">
        <v>415</v>
      </c>
      <c r="G125" s="114" t="s">
        <v>148</v>
      </c>
      <c r="H125" s="126" t="s">
        <v>167</v>
      </c>
      <c r="I125" s="121">
        <v>4903965</v>
      </c>
    </row>
    <row r="126" spans="1:9" x14ac:dyDescent="0.25">
      <c r="A126" s="68">
        <v>123</v>
      </c>
      <c r="B126" s="155" t="s">
        <v>131</v>
      </c>
      <c r="C126" s="169" t="s">
        <v>594</v>
      </c>
      <c r="D126" s="128" t="s">
        <v>595</v>
      </c>
      <c r="E126" s="118" t="s">
        <v>596</v>
      </c>
      <c r="F126" s="119" t="s">
        <v>597</v>
      </c>
      <c r="G126" s="114" t="s">
        <v>120</v>
      </c>
      <c r="H126" s="126" t="s">
        <v>167</v>
      </c>
      <c r="I126" s="121">
        <v>4281631</v>
      </c>
    </row>
    <row r="127" spans="1:9" x14ac:dyDescent="0.25">
      <c r="A127" s="68">
        <v>124</v>
      </c>
      <c r="B127" s="155" t="s">
        <v>136</v>
      </c>
      <c r="C127" s="171" t="s">
        <v>598</v>
      </c>
      <c r="D127" s="122" t="s">
        <v>599</v>
      </c>
      <c r="E127" s="126" t="s">
        <v>600</v>
      </c>
      <c r="F127" s="132" t="s">
        <v>601</v>
      </c>
      <c r="G127" s="133" t="s">
        <v>226</v>
      </c>
      <c r="H127" s="134" t="s">
        <v>167</v>
      </c>
      <c r="I127" s="121">
        <v>14204312</v>
      </c>
    </row>
    <row r="128" spans="1:9" x14ac:dyDescent="0.25">
      <c r="A128" s="68">
        <v>125</v>
      </c>
      <c r="B128" s="155" t="s">
        <v>116</v>
      </c>
      <c r="C128" s="171" t="s">
        <v>602</v>
      </c>
      <c r="D128" s="122" t="s">
        <v>603</v>
      </c>
      <c r="E128" s="126" t="s">
        <v>602</v>
      </c>
      <c r="F128" s="132" t="s">
        <v>152</v>
      </c>
      <c r="G128" s="133" t="s">
        <v>125</v>
      </c>
      <c r="H128" s="134" t="s">
        <v>130</v>
      </c>
      <c r="I128" s="121">
        <v>16200000</v>
      </c>
    </row>
    <row r="129" spans="1:9" x14ac:dyDescent="0.25">
      <c r="A129" s="68">
        <v>126</v>
      </c>
      <c r="B129" s="155" t="s">
        <v>136</v>
      </c>
      <c r="C129" s="171" t="s">
        <v>604</v>
      </c>
      <c r="D129" s="122" t="s">
        <v>605</v>
      </c>
      <c r="E129" s="126" t="s">
        <v>606</v>
      </c>
      <c r="F129" s="132" t="s">
        <v>607</v>
      </c>
      <c r="G129" s="133" t="s">
        <v>125</v>
      </c>
      <c r="H129" s="134" t="s">
        <v>426</v>
      </c>
      <c r="I129" s="121">
        <v>29099877</v>
      </c>
    </row>
    <row r="130" spans="1:9" x14ac:dyDescent="0.25">
      <c r="A130" s="68">
        <v>127</v>
      </c>
      <c r="B130" s="155" t="s">
        <v>608</v>
      </c>
      <c r="C130" s="171" t="s">
        <v>609</v>
      </c>
      <c r="D130" s="122" t="s">
        <v>610</v>
      </c>
      <c r="E130" s="126" t="s">
        <v>611</v>
      </c>
      <c r="F130" s="132" t="s">
        <v>612</v>
      </c>
      <c r="G130" s="133" t="s">
        <v>351</v>
      </c>
      <c r="H130" s="134" t="s">
        <v>121</v>
      </c>
      <c r="I130" s="121">
        <v>5408550</v>
      </c>
    </row>
    <row r="131" spans="1:9" x14ac:dyDescent="0.25">
      <c r="A131" s="68">
        <v>128</v>
      </c>
      <c r="B131" s="155" t="s">
        <v>136</v>
      </c>
      <c r="C131" s="171" t="s">
        <v>613</v>
      </c>
      <c r="D131" s="122" t="s">
        <v>614</v>
      </c>
      <c r="E131" s="126" t="s">
        <v>615</v>
      </c>
      <c r="F131" s="132" t="s">
        <v>616</v>
      </c>
      <c r="G131" s="133" t="s">
        <v>226</v>
      </c>
      <c r="H131" s="134" t="s">
        <v>337</v>
      </c>
      <c r="I131" s="121">
        <v>6342065</v>
      </c>
    </row>
    <row r="132" spans="1:9" x14ac:dyDescent="0.25">
      <c r="A132" s="68">
        <v>129</v>
      </c>
      <c r="B132" s="155" t="s">
        <v>136</v>
      </c>
      <c r="C132" s="171" t="s">
        <v>617</v>
      </c>
      <c r="D132" s="122" t="s">
        <v>362</v>
      </c>
      <c r="E132" s="126" t="s">
        <v>618</v>
      </c>
      <c r="F132" s="132" t="s">
        <v>619</v>
      </c>
      <c r="G132" s="133" t="s">
        <v>171</v>
      </c>
      <c r="H132" s="134" t="s">
        <v>337</v>
      </c>
      <c r="I132" s="121">
        <v>11195450</v>
      </c>
    </row>
    <row r="133" spans="1:9" ht="25.5" x14ac:dyDescent="0.25">
      <c r="A133" s="68">
        <v>130</v>
      </c>
      <c r="C133" s="172" t="s">
        <v>625</v>
      </c>
      <c r="D133" s="173" t="s">
        <v>626</v>
      </c>
      <c r="E133" s="174" t="s">
        <v>627</v>
      </c>
      <c r="F133" s="175">
        <v>72086173</v>
      </c>
      <c r="G133" s="175" t="s">
        <v>120</v>
      </c>
      <c r="H133" s="176" t="s">
        <v>121</v>
      </c>
      <c r="I133" s="177">
        <f>11372834+396727</f>
        <v>11769561</v>
      </c>
    </row>
    <row r="134" spans="1:9" ht="25.5" x14ac:dyDescent="0.25">
      <c r="A134" s="68">
        <v>131</v>
      </c>
      <c r="C134" s="178" t="s">
        <v>628</v>
      </c>
      <c r="D134" s="179" t="s">
        <v>629</v>
      </c>
      <c r="E134" s="180" t="s">
        <v>630</v>
      </c>
      <c r="F134" s="181">
        <v>75048523</v>
      </c>
      <c r="G134" s="181" t="s">
        <v>162</v>
      </c>
      <c r="H134" s="84" t="s">
        <v>337</v>
      </c>
      <c r="I134" s="182">
        <v>4550000</v>
      </c>
    </row>
    <row r="135" spans="1:9" ht="25.5" x14ac:dyDescent="0.25">
      <c r="A135" s="68">
        <v>132</v>
      </c>
      <c r="C135" s="183" t="s">
        <v>631</v>
      </c>
      <c r="D135" s="184" t="s">
        <v>632</v>
      </c>
      <c r="E135" s="185" t="s">
        <v>633</v>
      </c>
      <c r="F135" s="186">
        <v>75022354</v>
      </c>
      <c r="G135" s="186" t="s">
        <v>226</v>
      </c>
      <c r="H135" s="84" t="s">
        <v>337</v>
      </c>
      <c r="I135" s="182">
        <v>8000000</v>
      </c>
    </row>
    <row r="136" spans="1:9" x14ac:dyDescent="0.25">
      <c r="A136" s="68">
        <v>133</v>
      </c>
      <c r="C136" s="178" t="s">
        <v>634</v>
      </c>
      <c r="D136" s="179" t="s">
        <v>635</v>
      </c>
      <c r="E136" s="180" t="s">
        <v>636</v>
      </c>
      <c r="F136" s="181">
        <v>75033887</v>
      </c>
      <c r="G136" s="181" t="s">
        <v>120</v>
      </c>
      <c r="H136" s="84" t="s">
        <v>130</v>
      </c>
      <c r="I136" s="182">
        <f>2865966.06+324341.06</f>
        <v>3190307.12</v>
      </c>
    </row>
    <row r="137" spans="1:9" ht="25.5" x14ac:dyDescent="0.25">
      <c r="A137" s="68">
        <v>134</v>
      </c>
      <c r="C137" s="178" t="s">
        <v>579</v>
      </c>
      <c r="D137" s="179" t="s">
        <v>637</v>
      </c>
      <c r="E137" s="180" t="s">
        <v>638</v>
      </c>
      <c r="F137" s="181">
        <v>47795620</v>
      </c>
      <c r="G137" s="181" t="s">
        <v>317</v>
      </c>
      <c r="H137" s="84" t="s">
        <v>121</v>
      </c>
      <c r="I137" s="182">
        <f>4350000+50000</f>
        <v>4400000</v>
      </c>
    </row>
    <row r="138" spans="1:9" ht="25.5" x14ac:dyDescent="0.25">
      <c r="A138" s="68">
        <v>135</v>
      </c>
      <c r="C138" s="183" t="s">
        <v>639</v>
      </c>
      <c r="D138" s="184" t="s">
        <v>640</v>
      </c>
      <c r="E138" s="185" t="s">
        <v>641</v>
      </c>
      <c r="F138" s="186">
        <v>75030438</v>
      </c>
      <c r="G138" s="186" t="s">
        <v>120</v>
      </c>
      <c r="H138" s="84" t="s">
        <v>337</v>
      </c>
      <c r="I138" s="187">
        <v>4071973</v>
      </c>
    </row>
    <row r="139" spans="1:9" ht="25.5" x14ac:dyDescent="0.25">
      <c r="A139" s="68">
        <v>136</v>
      </c>
      <c r="C139" s="188" t="s">
        <v>642</v>
      </c>
      <c r="D139" s="189" t="s">
        <v>643</v>
      </c>
      <c r="E139" s="190" t="s">
        <v>644</v>
      </c>
      <c r="F139" s="191">
        <v>72069724</v>
      </c>
      <c r="G139" s="191" t="s">
        <v>120</v>
      </c>
      <c r="H139" s="84" t="s">
        <v>130</v>
      </c>
      <c r="I139" s="182">
        <f>15509460+263840</f>
        <v>15773300</v>
      </c>
    </row>
    <row r="140" spans="1:9" x14ac:dyDescent="0.25">
      <c r="A140" s="68">
        <v>137</v>
      </c>
      <c r="C140" s="183" t="s">
        <v>645</v>
      </c>
      <c r="D140" s="184" t="s">
        <v>646</v>
      </c>
      <c r="E140" s="185" t="s">
        <v>647</v>
      </c>
      <c r="F140" s="186">
        <v>71007636</v>
      </c>
      <c r="G140" s="186" t="s">
        <v>125</v>
      </c>
      <c r="H140" s="84" t="s">
        <v>337</v>
      </c>
      <c r="I140" s="182">
        <v>10703280.9</v>
      </c>
    </row>
    <row r="141" spans="1:9" x14ac:dyDescent="0.25">
      <c r="A141" s="68">
        <v>138</v>
      </c>
      <c r="C141" s="188" t="s">
        <v>648</v>
      </c>
      <c r="D141" s="189" t="s">
        <v>649</v>
      </c>
      <c r="E141" s="190" t="s">
        <v>648</v>
      </c>
      <c r="F141" s="191">
        <v>72041447</v>
      </c>
      <c r="G141" s="191" t="s">
        <v>120</v>
      </c>
      <c r="H141" s="84" t="s">
        <v>121</v>
      </c>
      <c r="I141" s="182">
        <v>9497991</v>
      </c>
    </row>
    <row r="142" spans="1:9" ht="51" x14ac:dyDescent="0.25">
      <c r="A142" s="68">
        <v>139</v>
      </c>
      <c r="C142" s="188" t="s">
        <v>650</v>
      </c>
      <c r="D142" s="189" t="s">
        <v>651</v>
      </c>
      <c r="E142" s="190" t="s">
        <v>652</v>
      </c>
      <c r="F142" s="191">
        <v>75023652</v>
      </c>
      <c r="G142" s="191" t="s">
        <v>148</v>
      </c>
      <c r="H142" s="84" t="s">
        <v>337</v>
      </c>
      <c r="I142" s="192">
        <v>17322329</v>
      </c>
    </row>
    <row r="143" spans="1:9" ht="25.5" x14ac:dyDescent="0.25">
      <c r="A143" s="68">
        <v>140</v>
      </c>
      <c r="C143" s="183" t="s">
        <v>653</v>
      </c>
      <c r="D143" s="184" t="s">
        <v>654</v>
      </c>
      <c r="E143" s="185" t="s">
        <v>655</v>
      </c>
      <c r="F143" s="186">
        <v>71009108</v>
      </c>
      <c r="G143" s="186" t="s">
        <v>120</v>
      </c>
      <c r="H143" s="84" t="s">
        <v>167</v>
      </c>
      <c r="I143" s="187">
        <v>11380000</v>
      </c>
    </row>
    <row r="144" spans="1:9" x14ac:dyDescent="0.25">
      <c r="A144" s="68">
        <v>141</v>
      </c>
      <c r="C144" s="183" t="s">
        <v>656</v>
      </c>
      <c r="D144" s="184" t="s">
        <v>657</v>
      </c>
      <c r="E144" s="180" t="s">
        <v>658</v>
      </c>
      <c r="F144" s="186">
        <v>75000342</v>
      </c>
      <c r="G144" s="186" t="s">
        <v>226</v>
      </c>
      <c r="H144" s="84" t="s">
        <v>130</v>
      </c>
      <c r="I144" s="182">
        <f>25319568+140000</f>
        <v>25459568</v>
      </c>
    </row>
    <row r="145" spans="1:9" x14ac:dyDescent="0.25">
      <c r="A145" s="68">
        <v>142</v>
      </c>
      <c r="C145" s="183" t="s">
        <v>659</v>
      </c>
      <c r="D145" s="184" t="s">
        <v>660</v>
      </c>
      <c r="E145" s="185" t="s">
        <v>661</v>
      </c>
      <c r="F145" s="186">
        <v>5984220</v>
      </c>
      <c r="G145" s="186" t="s">
        <v>120</v>
      </c>
      <c r="H145" s="84" t="s">
        <v>121</v>
      </c>
      <c r="I145" s="182">
        <f>17827923+1753598</f>
        <v>19581521</v>
      </c>
    </row>
    <row r="146" spans="1:9" ht="25.5" x14ac:dyDescent="0.25">
      <c r="A146" s="68">
        <v>143</v>
      </c>
      <c r="C146" s="178" t="s">
        <v>662</v>
      </c>
      <c r="D146" s="179" t="s">
        <v>663</v>
      </c>
      <c r="E146" s="180" t="s">
        <v>664</v>
      </c>
      <c r="F146" s="181">
        <v>47515911</v>
      </c>
      <c r="G146" s="181" t="s">
        <v>120</v>
      </c>
      <c r="H146" s="84" t="s">
        <v>167</v>
      </c>
      <c r="I146" s="182">
        <v>8100000</v>
      </c>
    </row>
    <row r="147" spans="1:9" ht="25.5" x14ac:dyDescent="0.25">
      <c r="A147" s="68">
        <v>144</v>
      </c>
      <c r="C147" s="183" t="s">
        <v>665</v>
      </c>
      <c r="D147" s="184" t="s">
        <v>666</v>
      </c>
      <c r="E147" s="185" t="s">
        <v>667</v>
      </c>
      <c r="F147" s="186">
        <v>75023024</v>
      </c>
      <c r="G147" s="186" t="s">
        <v>226</v>
      </c>
      <c r="H147" s="84" t="s">
        <v>121</v>
      </c>
      <c r="I147" s="182">
        <v>5153621.9000000004</v>
      </c>
    </row>
    <row r="148" spans="1:9" ht="51" x14ac:dyDescent="0.25">
      <c r="A148" s="68">
        <v>145</v>
      </c>
      <c r="C148" s="183" t="s">
        <v>668</v>
      </c>
      <c r="D148" s="184" t="s">
        <v>669</v>
      </c>
      <c r="E148" s="180" t="s">
        <v>670</v>
      </c>
      <c r="F148" s="186">
        <v>70981973</v>
      </c>
      <c r="G148" s="186" t="s">
        <v>162</v>
      </c>
      <c r="H148" s="84" t="s">
        <v>121</v>
      </c>
      <c r="I148" s="182">
        <f>7603203+187000</f>
        <v>7790203</v>
      </c>
    </row>
    <row r="149" spans="1:9" ht="25.5" x14ac:dyDescent="0.25">
      <c r="A149" s="68">
        <v>146</v>
      </c>
      <c r="C149" s="188" t="s">
        <v>671</v>
      </c>
      <c r="D149" s="189" t="s">
        <v>672</v>
      </c>
      <c r="E149" s="190" t="s">
        <v>673</v>
      </c>
      <c r="F149" s="191">
        <v>70974969</v>
      </c>
      <c r="G149" s="191" t="s">
        <v>120</v>
      </c>
      <c r="H149" s="84" t="s">
        <v>525</v>
      </c>
      <c r="I149" s="182">
        <f>3204600+519400</f>
        <v>3724000</v>
      </c>
    </row>
    <row r="150" spans="1:9" ht="25.5" x14ac:dyDescent="0.25">
      <c r="A150" s="68">
        <v>147</v>
      </c>
      <c r="C150" s="183" t="s">
        <v>674</v>
      </c>
      <c r="D150" s="184" t="s">
        <v>675</v>
      </c>
      <c r="E150" s="185" t="s">
        <v>676</v>
      </c>
      <c r="F150" s="186">
        <v>70993718</v>
      </c>
      <c r="G150" s="186" t="s">
        <v>120</v>
      </c>
      <c r="H150" s="84" t="s">
        <v>121</v>
      </c>
      <c r="I150" s="182">
        <v>7250000</v>
      </c>
    </row>
    <row r="151" spans="1:9" x14ac:dyDescent="0.25">
      <c r="A151" s="68">
        <v>148</v>
      </c>
      <c r="C151" s="188" t="s">
        <v>677</v>
      </c>
      <c r="D151" s="189" t="s">
        <v>678</v>
      </c>
      <c r="E151" s="190" t="s">
        <v>679</v>
      </c>
      <c r="F151" s="191">
        <v>71010858</v>
      </c>
      <c r="G151" s="191" t="s">
        <v>120</v>
      </c>
      <c r="H151" s="84" t="s">
        <v>337</v>
      </c>
      <c r="I151" s="182">
        <v>21640000</v>
      </c>
    </row>
    <row r="152" spans="1:9" ht="25.5" x14ac:dyDescent="0.25">
      <c r="A152" s="68">
        <v>149</v>
      </c>
      <c r="C152" s="183" t="s">
        <v>680</v>
      </c>
      <c r="D152" s="184" t="s">
        <v>681</v>
      </c>
      <c r="E152" s="185" t="s">
        <v>682</v>
      </c>
      <c r="F152" s="186">
        <v>70987467</v>
      </c>
      <c r="G152" s="186" t="s">
        <v>125</v>
      </c>
      <c r="H152" s="84" t="s">
        <v>121</v>
      </c>
      <c r="I152" s="182">
        <f>4834640+685705</f>
        <v>5520345</v>
      </c>
    </row>
    <row r="153" spans="1:9" ht="25.5" x14ac:dyDescent="0.25">
      <c r="A153" s="68">
        <v>150</v>
      </c>
      <c r="C153" s="188" t="s">
        <v>683</v>
      </c>
      <c r="D153" s="189" t="s">
        <v>684</v>
      </c>
      <c r="E153" s="190" t="s">
        <v>685</v>
      </c>
      <c r="F153" s="191">
        <v>63804395</v>
      </c>
      <c r="G153" s="191" t="s">
        <v>120</v>
      </c>
      <c r="H153" s="84" t="s">
        <v>686</v>
      </c>
      <c r="I153" s="182">
        <f>26256519+1004988</f>
        <v>27261507</v>
      </c>
    </row>
    <row r="154" spans="1:9" x14ac:dyDescent="0.25">
      <c r="A154" s="68">
        <v>151</v>
      </c>
      <c r="C154" s="183" t="s">
        <v>687</v>
      </c>
      <c r="D154" s="184" t="s">
        <v>688</v>
      </c>
      <c r="E154" s="185" t="s">
        <v>689</v>
      </c>
      <c r="F154" s="186">
        <v>70998558</v>
      </c>
      <c r="G154" s="186" t="s">
        <v>120</v>
      </c>
      <c r="H154" s="84" t="s">
        <v>525</v>
      </c>
      <c r="I154" s="182">
        <f>2927699+246234</f>
        <v>3173933</v>
      </c>
    </row>
    <row r="155" spans="1:9" ht="25.5" x14ac:dyDescent="0.25">
      <c r="A155" s="68">
        <v>152</v>
      </c>
      <c r="C155" s="178" t="s">
        <v>690</v>
      </c>
      <c r="D155" s="179" t="s">
        <v>691</v>
      </c>
      <c r="E155" s="180" t="s">
        <v>692</v>
      </c>
      <c r="F155" s="181">
        <v>70987287</v>
      </c>
      <c r="G155" s="181" t="s">
        <v>140</v>
      </c>
      <c r="H155" s="84" t="s">
        <v>121</v>
      </c>
      <c r="I155" s="182">
        <v>4915143</v>
      </c>
    </row>
    <row r="156" spans="1:9" ht="38.25" x14ac:dyDescent="0.25">
      <c r="A156" s="68">
        <v>153</v>
      </c>
      <c r="C156" s="183" t="s">
        <v>693</v>
      </c>
      <c r="D156" s="184" t="s">
        <v>694</v>
      </c>
      <c r="E156" s="185" t="s">
        <v>695</v>
      </c>
      <c r="F156" s="186">
        <v>66182531</v>
      </c>
      <c r="G156" s="186" t="s">
        <v>171</v>
      </c>
      <c r="H156" s="84" t="s">
        <v>167</v>
      </c>
      <c r="I156" s="187">
        <f>2570486+308000</f>
        <v>2878486</v>
      </c>
    </row>
    <row r="157" spans="1:9" ht="25.5" x14ac:dyDescent="0.25">
      <c r="A157" s="68">
        <v>154</v>
      </c>
      <c r="C157" s="183" t="s">
        <v>696</v>
      </c>
      <c r="D157" s="184" t="s">
        <v>697</v>
      </c>
      <c r="E157" s="185" t="s">
        <v>698</v>
      </c>
      <c r="F157" s="186">
        <v>75030101</v>
      </c>
      <c r="G157" s="186" t="s">
        <v>120</v>
      </c>
      <c r="H157" s="84" t="s">
        <v>130</v>
      </c>
      <c r="I157" s="182">
        <v>29069285</v>
      </c>
    </row>
    <row r="158" spans="1:9" x14ac:dyDescent="0.25">
      <c r="A158" s="68">
        <v>155</v>
      </c>
      <c r="C158" s="188" t="s">
        <v>699</v>
      </c>
      <c r="D158" s="189" t="s">
        <v>700</v>
      </c>
      <c r="E158" s="190" t="s">
        <v>701</v>
      </c>
      <c r="F158" s="191">
        <v>75016184</v>
      </c>
      <c r="G158" s="191" t="s">
        <v>351</v>
      </c>
      <c r="H158" s="84" t="s">
        <v>702</v>
      </c>
      <c r="I158" s="182">
        <v>12804714</v>
      </c>
    </row>
    <row r="159" spans="1:9" ht="26.25" thickBot="1" x14ac:dyDescent="0.3">
      <c r="A159" s="68">
        <v>156</v>
      </c>
      <c r="C159" s="193" t="s">
        <v>703</v>
      </c>
      <c r="D159" s="194" t="s">
        <v>704</v>
      </c>
      <c r="E159" s="195" t="s">
        <v>705</v>
      </c>
      <c r="F159" s="196">
        <v>75030322</v>
      </c>
      <c r="G159" s="196" t="s">
        <v>120</v>
      </c>
      <c r="H159" s="197" t="s">
        <v>121</v>
      </c>
      <c r="I159" s="198">
        <v>9707000</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YD151"/>
  <sheetViews>
    <sheetView zoomScale="80" zoomScaleNormal="80" workbookViewId="0">
      <pane xSplit="1" ySplit="2" topLeftCell="B3" activePane="bottomRight" state="frozen"/>
      <selection pane="topRight" activeCell="B1" sqref="B1"/>
      <selection pane="bottomLeft" activeCell="A5" sqref="A5"/>
      <selection pane="bottomRight" activeCell="Q22" sqref="Q22"/>
    </sheetView>
  </sheetViews>
  <sheetFormatPr defaultColWidth="9.140625" defaultRowHeight="12.75" x14ac:dyDescent="0.2"/>
  <cols>
    <col min="1" max="1" width="9.140625" style="282"/>
    <col min="2" max="2" width="34.28515625" style="341" customWidth="1"/>
    <col min="3" max="3" width="22.85546875" style="341" bestFit="1" customWidth="1"/>
    <col min="4" max="4" width="8.85546875" style="342" customWidth="1"/>
    <col min="5" max="5" width="13.42578125" style="282" bestFit="1" customWidth="1"/>
    <col min="6" max="6" width="15.7109375" style="290" bestFit="1" customWidth="1"/>
    <col min="7" max="7" width="22.7109375" style="342" bestFit="1" customWidth="1"/>
    <col min="8" max="8" width="12.5703125" style="343" hidden="1" customWidth="1"/>
    <col min="9" max="9" width="12.42578125" style="343" hidden="1" customWidth="1"/>
    <col min="10" max="10" width="11.28515625" style="343" hidden="1" customWidth="1"/>
    <col min="11" max="11" width="12.7109375" style="343" hidden="1" customWidth="1"/>
    <col min="12" max="12" width="15.140625" style="344" hidden="1" customWidth="1"/>
    <col min="13" max="13" width="17.140625" style="344" hidden="1" customWidth="1"/>
    <col min="14" max="14" width="16.28515625" style="345" customWidth="1"/>
    <col min="15" max="16384" width="9.140625" style="290"/>
  </cols>
  <sheetData>
    <row r="1" spans="1:14" ht="27.75" customHeight="1" thickBot="1" x14ac:dyDescent="0.35">
      <c r="B1" s="63" t="s">
        <v>770</v>
      </c>
      <c r="C1" s="283"/>
      <c r="D1" s="284"/>
      <c r="E1" s="285"/>
      <c r="F1" s="286"/>
      <c r="G1" s="284"/>
      <c r="H1" s="287"/>
      <c r="I1" s="287"/>
      <c r="J1" s="287"/>
      <c r="K1" s="287"/>
      <c r="L1" s="288"/>
      <c r="M1" s="288"/>
      <c r="N1" s="289"/>
    </row>
    <row r="2" spans="1:14" ht="37.35" customHeight="1" x14ac:dyDescent="0.2">
      <c r="A2" s="291" t="s">
        <v>771</v>
      </c>
      <c r="B2" s="292" t="s">
        <v>109</v>
      </c>
      <c r="C2" s="293" t="s">
        <v>110</v>
      </c>
      <c r="D2" s="293" t="s">
        <v>111</v>
      </c>
      <c r="E2" s="294" t="s">
        <v>112</v>
      </c>
      <c r="F2" s="294" t="s">
        <v>113</v>
      </c>
      <c r="G2" s="293" t="s">
        <v>114</v>
      </c>
      <c r="H2" s="295" t="s">
        <v>772</v>
      </c>
      <c r="I2" s="295" t="s">
        <v>773</v>
      </c>
      <c r="J2" s="295" t="s">
        <v>774</v>
      </c>
      <c r="K2" s="295" t="s">
        <v>775</v>
      </c>
      <c r="L2" s="296" t="s">
        <v>776</v>
      </c>
      <c r="M2" s="296" t="s">
        <v>777</v>
      </c>
      <c r="N2" s="297" t="s">
        <v>778</v>
      </c>
    </row>
    <row r="3" spans="1:14" s="305" customFormat="1" ht="30.95" customHeight="1" x14ac:dyDescent="0.2">
      <c r="A3" s="114" t="s">
        <v>0</v>
      </c>
      <c r="B3" s="298" t="s">
        <v>252</v>
      </c>
      <c r="C3" s="299" t="s">
        <v>253</v>
      </c>
      <c r="D3" s="299" t="s">
        <v>254</v>
      </c>
      <c r="E3" s="300">
        <v>70999457</v>
      </c>
      <c r="F3" s="300" t="s">
        <v>171</v>
      </c>
      <c r="G3" s="299" t="s">
        <v>130</v>
      </c>
      <c r="H3" s="301">
        <v>4298093</v>
      </c>
      <c r="I3" s="302">
        <v>19527974</v>
      </c>
      <c r="J3" s="301"/>
      <c r="K3" s="301"/>
      <c r="L3" s="303"/>
      <c r="M3" s="303"/>
      <c r="N3" s="304">
        <f t="shared" ref="N3:N20" si="0">H3+I3+J3+K3</f>
        <v>23826067</v>
      </c>
    </row>
    <row r="4" spans="1:14" s="305" customFormat="1" ht="30.95" customHeight="1" x14ac:dyDescent="0.2">
      <c r="A4" s="114" t="s">
        <v>1</v>
      </c>
      <c r="B4" s="306" t="s">
        <v>159</v>
      </c>
      <c r="C4" s="307" t="s">
        <v>160</v>
      </c>
      <c r="D4" s="307" t="s">
        <v>161</v>
      </c>
      <c r="E4" s="308">
        <v>70941912</v>
      </c>
      <c r="F4" s="114" t="s">
        <v>162</v>
      </c>
      <c r="G4" s="307" t="s">
        <v>163</v>
      </c>
      <c r="H4" s="309">
        <v>1178743</v>
      </c>
      <c r="I4" s="310">
        <v>4207377</v>
      </c>
      <c r="J4" s="309"/>
      <c r="K4" s="309"/>
      <c r="L4" s="311"/>
      <c r="M4" s="311"/>
      <c r="N4" s="312">
        <f t="shared" si="0"/>
        <v>5386120</v>
      </c>
    </row>
    <row r="5" spans="1:14" s="305" customFormat="1" ht="30.95" customHeight="1" x14ac:dyDescent="0.2">
      <c r="A5" s="114" t="s">
        <v>2</v>
      </c>
      <c r="B5" s="313" t="s">
        <v>259</v>
      </c>
      <c r="C5" s="314" t="s">
        <v>260</v>
      </c>
      <c r="D5" s="314" t="s">
        <v>261</v>
      </c>
      <c r="E5" s="181">
        <v>75022486</v>
      </c>
      <c r="F5" s="181" t="s">
        <v>148</v>
      </c>
      <c r="G5" s="314" t="s">
        <v>121</v>
      </c>
      <c r="H5" s="315">
        <v>2622030</v>
      </c>
      <c r="I5" s="316"/>
      <c r="J5" s="315"/>
      <c r="K5" s="315"/>
      <c r="L5" s="317"/>
      <c r="M5" s="317"/>
      <c r="N5" s="318">
        <f t="shared" si="0"/>
        <v>2622030</v>
      </c>
    </row>
    <row r="6" spans="1:14" s="305" customFormat="1" ht="30.95" customHeight="1" x14ac:dyDescent="0.2">
      <c r="A6" s="114" t="s">
        <v>3</v>
      </c>
      <c r="B6" s="306" t="s">
        <v>200</v>
      </c>
      <c r="C6" s="307" t="s">
        <v>201</v>
      </c>
      <c r="D6" s="307" t="s">
        <v>202</v>
      </c>
      <c r="E6" s="308">
        <v>234842</v>
      </c>
      <c r="F6" s="114" t="s">
        <v>120</v>
      </c>
      <c r="G6" s="307" t="s">
        <v>130</v>
      </c>
      <c r="H6" s="309"/>
      <c r="I6" s="310">
        <v>4296750</v>
      </c>
      <c r="J6" s="309"/>
      <c r="K6" s="309"/>
      <c r="L6" s="311"/>
      <c r="M6" s="311"/>
      <c r="N6" s="312">
        <f t="shared" si="0"/>
        <v>4296750</v>
      </c>
    </row>
    <row r="7" spans="1:14" s="305" customFormat="1" ht="30.95" customHeight="1" x14ac:dyDescent="0.2">
      <c r="A7" s="114" t="s">
        <v>4</v>
      </c>
      <c r="B7" s="306" t="s">
        <v>127</v>
      </c>
      <c r="C7" s="307" t="s">
        <v>128</v>
      </c>
      <c r="D7" s="307" t="s">
        <v>129</v>
      </c>
      <c r="E7" s="308" t="s">
        <v>779</v>
      </c>
      <c r="F7" s="114" t="s">
        <v>120</v>
      </c>
      <c r="G7" s="307" t="s">
        <v>130</v>
      </c>
      <c r="H7" s="309"/>
      <c r="I7" s="310">
        <v>7275330</v>
      </c>
      <c r="J7" s="309"/>
      <c r="K7" s="309"/>
      <c r="L7" s="311"/>
      <c r="M7" s="311"/>
      <c r="N7" s="312">
        <f t="shared" si="0"/>
        <v>7275330</v>
      </c>
    </row>
    <row r="8" spans="1:14" s="305" customFormat="1" ht="30.95" customHeight="1" x14ac:dyDescent="0.2">
      <c r="A8" s="114" t="s">
        <v>25</v>
      </c>
      <c r="B8" s="306" t="s">
        <v>227</v>
      </c>
      <c r="C8" s="307" t="s">
        <v>228</v>
      </c>
      <c r="D8" s="307" t="s">
        <v>229</v>
      </c>
      <c r="E8" s="308">
        <v>75006014</v>
      </c>
      <c r="F8" s="114" t="s">
        <v>230</v>
      </c>
      <c r="G8" s="307" t="s">
        <v>121</v>
      </c>
      <c r="H8" s="309">
        <v>235617</v>
      </c>
      <c r="I8" s="310">
        <f>5258643.21-H8</f>
        <v>5023026.21</v>
      </c>
      <c r="J8" s="309"/>
      <c r="K8" s="309"/>
      <c r="L8" s="311"/>
      <c r="M8" s="311"/>
      <c r="N8" s="312">
        <f t="shared" si="0"/>
        <v>5258643.21</v>
      </c>
    </row>
    <row r="9" spans="1:14" s="305" customFormat="1" ht="30.95" customHeight="1" x14ac:dyDescent="0.2">
      <c r="A9" s="114" t="s">
        <v>26</v>
      </c>
      <c r="B9" s="306" t="s">
        <v>117</v>
      </c>
      <c r="C9" s="307" t="s">
        <v>118</v>
      </c>
      <c r="D9" s="307" t="s">
        <v>119</v>
      </c>
      <c r="E9" s="308" t="s">
        <v>780</v>
      </c>
      <c r="F9" s="114" t="s">
        <v>120</v>
      </c>
      <c r="G9" s="307" t="s">
        <v>121</v>
      </c>
      <c r="H9" s="309">
        <v>3023005</v>
      </c>
      <c r="I9" s="310"/>
      <c r="J9" s="309"/>
      <c r="K9" s="309"/>
      <c r="L9" s="311"/>
      <c r="M9" s="311"/>
      <c r="N9" s="312">
        <f t="shared" si="0"/>
        <v>3023005</v>
      </c>
    </row>
    <row r="10" spans="1:14" s="305" customFormat="1" ht="30.95" customHeight="1" x14ac:dyDescent="0.2">
      <c r="A10" s="114" t="s">
        <v>27</v>
      </c>
      <c r="B10" s="306" t="s">
        <v>181</v>
      </c>
      <c r="C10" s="307" t="s">
        <v>182</v>
      </c>
      <c r="D10" s="307" t="s">
        <v>183</v>
      </c>
      <c r="E10" s="308">
        <v>70640246</v>
      </c>
      <c r="F10" s="114" t="s">
        <v>171</v>
      </c>
      <c r="G10" s="307" t="s">
        <v>126</v>
      </c>
      <c r="H10" s="309">
        <v>6000930</v>
      </c>
      <c r="I10" s="310"/>
      <c r="J10" s="309"/>
      <c r="K10" s="309"/>
      <c r="L10" s="311"/>
      <c r="M10" s="311"/>
      <c r="N10" s="312">
        <f t="shared" si="0"/>
        <v>6000930</v>
      </c>
    </row>
    <row r="11" spans="1:14" s="305" customFormat="1" ht="30.95" customHeight="1" x14ac:dyDescent="0.2">
      <c r="A11" s="114" t="s">
        <v>28</v>
      </c>
      <c r="B11" s="306" t="s">
        <v>192</v>
      </c>
      <c r="C11" s="307" t="s">
        <v>193</v>
      </c>
      <c r="D11" s="307" t="s">
        <v>194</v>
      </c>
      <c r="E11" s="308">
        <v>70973911</v>
      </c>
      <c r="F11" s="114" t="s">
        <v>171</v>
      </c>
      <c r="G11" s="307" t="s">
        <v>195</v>
      </c>
      <c r="H11" s="309">
        <v>13588307</v>
      </c>
      <c r="I11" s="310"/>
      <c r="J11" s="309"/>
      <c r="K11" s="309"/>
      <c r="L11" s="311"/>
      <c r="M11" s="311"/>
      <c r="N11" s="312">
        <f t="shared" si="0"/>
        <v>13588307</v>
      </c>
    </row>
    <row r="12" spans="1:14" s="305" customFormat="1" ht="30.95" customHeight="1" x14ac:dyDescent="0.2">
      <c r="A12" s="114" t="s">
        <v>29</v>
      </c>
      <c r="B12" s="298" t="s">
        <v>255</v>
      </c>
      <c r="C12" s="299" t="s">
        <v>256</v>
      </c>
      <c r="D12" s="299" t="s">
        <v>257</v>
      </c>
      <c r="E12" s="300">
        <v>70993751</v>
      </c>
      <c r="F12" s="300" t="s">
        <v>125</v>
      </c>
      <c r="G12" s="299" t="s">
        <v>258</v>
      </c>
      <c r="H12" s="301">
        <v>3650000</v>
      </c>
      <c r="I12" s="302"/>
      <c r="J12" s="301"/>
      <c r="K12" s="301"/>
      <c r="L12" s="303"/>
      <c r="M12" s="303"/>
      <c r="N12" s="304">
        <f t="shared" si="0"/>
        <v>3650000</v>
      </c>
    </row>
    <row r="13" spans="1:14" s="305" customFormat="1" ht="30.95" customHeight="1" x14ac:dyDescent="0.2">
      <c r="A13" s="114" t="s">
        <v>781</v>
      </c>
      <c r="B13" s="313" t="s">
        <v>265</v>
      </c>
      <c r="C13" s="314" t="s">
        <v>266</v>
      </c>
      <c r="D13" s="314" t="s">
        <v>267</v>
      </c>
      <c r="E13" s="181">
        <v>75021439</v>
      </c>
      <c r="F13" s="181" t="s">
        <v>226</v>
      </c>
      <c r="G13" s="314" t="s">
        <v>268</v>
      </c>
      <c r="H13" s="315"/>
      <c r="I13" s="316">
        <v>7251060</v>
      </c>
      <c r="J13" s="315"/>
      <c r="K13" s="315"/>
      <c r="L13" s="317"/>
      <c r="M13" s="317"/>
      <c r="N13" s="318">
        <f t="shared" si="0"/>
        <v>7251060</v>
      </c>
    </row>
    <row r="14" spans="1:14" s="305" customFormat="1" ht="30.95" customHeight="1" x14ac:dyDescent="0.2">
      <c r="A14" s="114" t="s">
        <v>782</v>
      </c>
      <c r="B14" s="298" t="s">
        <v>289</v>
      </c>
      <c r="C14" s="299" t="s">
        <v>290</v>
      </c>
      <c r="D14" s="307" t="s">
        <v>291</v>
      </c>
      <c r="E14" s="308">
        <v>71007903</v>
      </c>
      <c r="F14" s="114" t="s">
        <v>120</v>
      </c>
      <c r="G14" s="307" t="s">
        <v>293</v>
      </c>
      <c r="H14" s="319"/>
      <c r="I14" s="319">
        <v>2000000</v>
      </c>
      <c r="J14" s="319"/>
      <c r="K14" s="320"/>
      <c r="L14" s="303"/>
      <c r="M14" s="303"/>
      <c r="N14" s="318">
        <f t="shared" si="0"/>
        <v>2000000</v>
      </c>
    </row>
    <row r="15" spans="1:14" s="305" customFormat="1" ht="30.95" customHeight="1" x14ac:dyDescent="0.2">
      <c r="A15" s="114" t="s">
        <v>783</v>
      </c>
      <c r="B15" s="306" t="s">
        <v>122</v>
      </c>
      <c r="C15" s="307" t="s">
        <v>123</v>
      </c>
      <c r="D15" s="307" t="s">
        <v>124</v>
      </c>
      <c r="E15" s="308" t="s">
        <v>784</v>
      </c>
      <c r="F15" s="114" t="s">
        <v>125</v>
      </c>
      <c r="G15" s="307" t="s">
        <v>126</v>
      </c>
      <c r="H15" s="309"/>
      <c r="I15" s="310">
        <v>9501376</v>
      </c>
      <c r="J15" s="309"/>
      <c r="K15" s="309"/>
      <c r="L15" s="311"/>
      <c r="M15" s="311"/>
      <c r="N15" s="312">
        <f t="shared" si="0"/>
        <v>9501376</v>
      </c>
    </row>
    <row r="16" spans="1:14" s="305" customFormat="1" ht="30.95" customHeight="1" x14ac:dyDescent="0.2">
      <c r="A16" s="114" t="s">
        <v>785</v>
      </c>
      <c r="B16" s="306" t="s">
        <v>234</v>
      </c>
      <c r="C16" s="307" t="s">
        <v>235</v>
      </c>
      <c r="D16" s="307" t="s">
        <v>236</v>
      </c>
      <c r="E16" s="308">
        <v>70992401</v>
      </c>
      <c r="F16" s="114" t="s">
        <v>120</v>
      </c>
      <c r="G16" s="307" t="s">
        <v>121</v>
      </c>
      <c r="H16" s="309"/>
      <c r="I16" s="310">
        <v>5330819</v>
      </c>
      <c r="J16" s="309"/>
      <c r="K16" s="309"/>
      <c r="L16" s="311"/>
      <c r="M16" s="311"/>
      <c r="N16" s="312">
        <f t="shared" si="0"/>
        <v>5330819</v>
      </c>
    </row>
    <row r="17" spans="1:14" s="305" customFormat="1" ht="30.95" customHeight="1" x14ac:dyDescent="0.2">
      <c r="A17" s="114" t="s">
        <v>786</v>
      </c>
      <c r="B17" s="306" t="s">
        <v>231</v>
      </c>
      <c r="C17" s="307" t="s">
        <v>232</v>
      </c>
      <c r="D17" s="307" t="s">
        <v>233</v>
      </c>
      <c r="E17" s="308">
        <v>71294716</v>
      </c>
      <c r="F17" s="114" t="s">
        <v>120</v>
      </c>
      <c r="G17" s="307" t="s">
        <v>130</v>
      </c>
      <c r="H17" s="309"/>
      <c r="I17" s="310">
        <v>6974774</v>
      </c>
      <c r="J17" s="309"/>
      <c r="K17" s="309"/>
      <c r="L17" s="311"/>
      <c r="M17" s="311"/>
      <c r="N17" s="312">
        <f t="shared" si="0"/>
        <v>6974774</v>
      </c>
    </row>
    <row r="18" spans="1:14" s="305" customFormat="1" ht="30.95" customHeight="1" x14ac:dyDescent="0.2">
      <c r="A18" s="114" t="s">
        <v>787</v>
      </c>
      <c r="B18" s="306" t="s">
        <v>196</v>
      </c>
      <c r="C18" s="307" t="s">
        <v>197</v>
      </c>
      <c r="D18" s="307" t="s">
        <v>198</v>
      </c>
      <c r="E18" s="308">
        <v>70996857</v>
      </c>
      <c r="F18" s="114" t="s">
        <v>125</v>
      </c>
      <c r="G18" s="307" t="s">
        <v>199</v>
      </c>
      <c r="H18" s="309"/>
      <c r="I18" s="310">
        <v>2714900</v>
      </c>
      <c r="J18" s="309"/>
      <c r="K18" s="309"/>
      <c r="L18" s="311"/>
      <c r="M18" s="311"/>
      <c r="N18" s="312">
        <f t="shared" si="0"/>
        <v>2714900</v>
      </c>
    </row>
    <row r="19" spans="1:14" s="305" customFormat="1" ht="30.95" customHeight="1" x14ac:dyDescent="0.2">
      <c r="A19" s="114" t="s">
        <v>788</v>
      </c>
      <c r="B19" s="313" t="s">
        <v>277</v>
      </c>
      <c r="C19" s="314" t="s">
        <v>278</v>
      </c>
      <c r="D19" s="314" t="s">
        <v>277</v>
      </c>
      <c r="E19" s="181">
        <v>70997527</v>
      </c>
      <c r="F19" s="181" t="s">
        <v>120</v>
      </c>
      <c r="G19" s="314" t="s">
        <v>167</v>
      </c>
      <c r="H19" s="315"/>
      <c r="I19" s="316">
        <v>4875090</v>
      </c>
      <c r="J19" s="315"/>
      <c r="K19" s="315"/>
      <c r="L19" s="317"/>
      <c r="M19" s="317"/>
      <c r="N19" s="318">
        <f t="shared" si="0"/>
        <v>4875090</v>
      </c>
    </row>
    <row r="20" spans="1:14" s="305" customFormat="1" ht="30.95" customHeight="1" x14ac:dyDescent="0.2">
      <c r="A20" s="114" t="s">
        <v>789</v>
      </c>
      <c r="B20" s="298" t="s">
        <v>237</v>
      </c>
      <c r="C20" s="299" t="s">
        <v>238</v>
      </c>
      <c r="D20" s="299" t="s">
        <v>239</v>
      </c>
      <c r="E20" s="300">
        <v>70989559</v>
      </c>
      <c r="F20" s="300" t="s">
        <v>120</v>
      </c>
      <c r="G20" s="299" t="s">
        <v>240</v>
      </c>
      <c r="H20" s="301"/>
      <c r="I20" s="302">
        <v>10536098</v>
      </c>
      <c r="J20" s="301">
        <v>2519043.85</v>
      </c>
      <c r="K20" s="301"/>
      <c r="L20" s="303"/>
      <c r="M20" s="303"/>
      <c r="N20" s="304">
        <f t="shared" si="0"/>
        <v>13055141.85</v>
      </c>
    </row>
    <row r="21" spans="1:14" s="305" customFormat="1" ht="30.95" customHeight="1" x14ac:dyDescent="0.2">
      <c r="A21" s="114" t="s">
        <v>790</v>
      </c>
      <c r="B21" s="306" t="s">
        <v>211</v>
      </c>
      <c r="C21" s="307" t="s">
        <v>212</v>
      </c>
      <c r="D21" s="307" t="s">
        <v>213</v>
      </c>
      <c r="E21" s="308">
        <v>70991073</v>
      </c>
      <c r="F21" s="114" t="s">
        <v>120</v>
      </c>
      <c r="G21" s="307" t="s">
        <v>214</v>
      </c>
      <c r="H21" s="309"/>
      <c r="I21" s="310">
        <v>5000000</v>
      </c>
      <c r="J21" s="309">
        <v>10000000</v>
      </c>
      <c r="K21" s="309"/>
      <c r="L21" s="311"/>
      <c r="M21" s="303"/>
      <c r="N21" s="312">
        <f>I21+J21+K21+L21+M21</f>
        <v>15000000</v>
      </c>
    </row>
    <row r="22" spans="1:14" s="305" customFormat="1" ht="30.95" customHeight="1" x14ac:dyDescent="0.2">
      <c r="A22" s="114" t="s">
        <v>791</v>
      </c>
      <c r="B22" s="306" t="s">
        <v>283</v>
      </c>
      <c r="C22" s="307" t="s">
        <v>284</v>
      </c>
      <c r="D22" s="307" t="s">
        <v>285</v>
      </c>
      <c r="E22" s="308">
        <v>70989541</v>
      </c>
      <c r="F22" s="114" t="s">
        <v>120</v>
      </c>
      <c r="G22" s="307" t="s">
        <v>167</v>
      </c>
      <c r="H22" s="309"/>
      <c r="I22" s="310">
        <v>2260000</v>
      </c>
      <c r="J22" s="309"/>
      <c r="K22" s="309"/>
      <c r="L22" s="311"/>
      <c r="M22" s="303"/>
      <c r="N22" s="312">
        <f>I22+J22+K22+L22+M22</f>
        <v>2260000</v>
      </c>
    </row>
    <row r="23" spans="1:14" s="305" customFormat="1" ht="30.95" customHeight="1" x14ac:dyDescent="0.2">
      <c r="A23" s="114" t="s">
        <v>792</v>
      </c>
      <c r="B23" s="306" t="s">
        <v>173</v>
      </c>
      <c r="C23" s="307" t="s">
        <v>174</v>
      </c>
      <c r="D23" s="307" t="s">
        <v>175</v>
      </c>
      <c r="E23" s="308" t="s">
        <v>176</v>
      </c>
      <c r="F23" s="114" t="s">
        <v>120</v>
      </c>
      <c r="G23" s="307" t="s">
        <v>177</v>
      </c>
      <c r="H23" s="309"/>
      <c r="I23" s="310">
        <v>2591319.8199999998</v>
      </c>
      <c r="J23" s="309"/>
      <c r="K23" s="309"/>
      <c r="L23" s="311"/>
      <c r="M23" s="303"/>
      <c r="N23" s="312">
        <f>I23+J23+K23+L23+M23</f>
        <v>2591319.8199999998</v>
      </c>
    </row>
    <row r="24" spans="1:14" s="305" customFormat="1" ht="30.95" customHeight="1" x14ac:dyDescent="0.2">
      <c r="A24" s="114" t="s">
        <v>793</v>
      </c>
      <c r="B24" s="306" t="s">
        <v>203</v>
      </c>
      <c r="C24" s="307" t="s">
        <v>204</v>
      </c>
      <c r="D24" s="307" t="s">
        <v>205</v>
      </c>
      <c r="E24" s="308">
        <v>71007334</v>
      </c>
      <c r="F24" s="114" t="s">
        <v>120</v>
      </c>
      <c r="G24" s="307" t="s">
        <v>206</v>
      </c>
      <c r="H24" s="309"/>
      <c r="I24" s="310">
        <v>1094776</v>
      </c>
      <c r="J24" s="309">
        <v>418183</v>
      </c>
      <c r="K24" s="309"/>
      <c r="L24" s="311"/>
      <c r="M24" s="311"/>
      <c r="N24" s="312">
        <f>H24+I24+J24+K24</f>
        <v>1512959</v>
      </c>
    </row>
    <row r="25" spans="1:14" s="305" customFormat="1" ht="30.95" customHeight="1" x14ac:dyDescent="0.2">
      <c r="A25" s="114" t="s">
        <v>794</v>
      </c>
      <c r="B25" s="306" t="s">
        <v>164</v>
      </c>
      <c r="C25" s="307" t="s">
        <v>165</v>
      </c>
      <c r="D25" s="307" t="s">
        <v>166</v>
      </c>
      <c r="E25" s="308">
        <v>75034239</v>
      </c>
      <c r="F25" s="114" t="s">
        <v>120</v>
      </c>
      <c r="G25" s="307" t="s">
        <v>167</v>
      </c>
      <c r="H25" s="309"/>
      <c r="I25" s="310">
        <v>2343681.44</v>
      </c>
      <c r="J25" s="309"/>
      <c r="K25" s="309"/>
      <c r="L25" s="311"/>
      <c r="M25" s="311"/>
      <c r="N25" s="312">
        <f>H25+I25+J25+K25</f>
        <v>2343681.44</v>
      </c>
    </row>
    <row r="26" spans="1:14" s="305" customFormat="1" ht="30.95" customHeight="1" x14ac:dyDescent="0.2">
      <c r="A26" s="114" t="s">
        <v>795</v>
      </c>
      <c r="B26" s="306" t="s">
        <v>156</v>
      </c>
      <c r="C26" s="307" t="s">
        <v>157</v>
      </c>
      <c r="D26" s="307" t="s">
        <v>158</v>
      </c>
      <c r="E26" s="308" t="s">
        <v>796</v>
      </c>
      <c r="F26" s="114" t="s">
        <v>120</v>
      </c>
      <c r="G26" s="307" t="s">
        <v>130</v>
      </c>
      <c r="H26" s="309"/>
      <c r="I26" s="310">
        <v>1055270</v>
      </c>
      <c r="J26" s="309">
        <v>10014252.720000001</v>
      </c>
      <c r="K26" s="309"/>
      <c r="L26" s="311"/>
      <c r="M26" s="311"/>
      <c r="N26" s="312">
        <f>H26+I26+J26+K26</f>
        <v>11069522.720000001</v>
      </c>
    </row>
    <row r="27" spans="1:14" s="305" customFormat="1" ht="30.95" customHeight="1" x14ac:dyDescent="0.2">
      <c r="A27" s="114" t="s">
        <v>797</v>
      </c>
      <c r="B27" s="313" t="s">
        <v>262</v>
      </c>
      <c r="C27" s="314" t="s">
        <v>263</v>
      </c>
      <c r="D27" s="314" t="s">
        <v>264</v>
      </c>
      <c r="E27" s="181">
        <v>72562617</v>
      </c>
      <c r="F27" s="181" t="s">
        <v>120</v>
      </c>
      <c r="G27" s="314" t="s">
        <v>240</v>
      </c>
      <c r="H27" s="315"/>
      <c r="I27" s="316"/>
      <c r="J27" s="315">
        <v>7083900</v>
      </c>
      <c r="K27" s="315"/>
      <c r="L27" s="317"/>
      <c r="M27" s="317"/>
      <c r="N27" s="318">
        <f>H27+I27+J27+K27</f>
        <v>7083900</v>
      </c>
    </row>
    <row r="28" spans="1:14" s="305" customFormat="1" ht="30.95" customHeight="1" x14ac:dyDescent="0.2">
      <c r="A28" s="114" t="s">
        <v>798</v>
      </c>
      <c r="B28" s="306" t="s">
        <v>141</v>
      </c>
      <c r="C28" s="307" t="s">
        <v>142</v>
      </c>
      <c r="D28" s="307" t="s">
        <v>143</v>
      </c>
      <c r="E28" s="308" t="s">
        <v>144</v>
      </c>
      <c r="F28" s="114" t="s">
        <v>120</v>
      </c>
      <c r="G28" s="307" t="s">
        <v>130</v>
      </c>
      <c r="H28" s="309"/>
      <c r="I28" s="310">
        <v>3423786</v>
      </c>
      <c r="J28" s="309"/>
      <c r="K28" s="309"/>
      <c r="L28" s="311"/>
      <c r="M28" s="311"/>
      <c r="N28" s="312">
        <f>H28+I28+J28+K28</f>
        <v>3423786</v>
      </c>
    </row>
    <row r="29" spans="1:14" s="305" customFormat="1" ht="30.95" customHeight="1" x14ac:dyDescent="0.2">
      <c r="A29" s="114" t="s">
        <v>799</v>
      </c>
      <c r="B29" s="306" t="s">
        <v>269</v>
      </c>
      <c r="C29" s="307" t="s">
        <v>270</v>
      </c>
      <c r="D29" s="307" t="s">
        <v>271</v>
      </c>
      <c r="E29" s="308">
        <v>70996610</v>
      </c>
      <c r="F29" s="114" t="s">
        <v>120</v>
      </c>
      <c r="G29" s="307" t="s">
        <v>167</v>
      </c>
      <c r="H29" s="309"/>
      <c r="I29" s="310">
        <v>6000000</v>
      </c>
      <c r="J29" s="309">
        <v>1501250</v>
      </c>
      <c r="K29" s="309"/>
      <c r="L29" s="311"/>
      <c r="M29" s="311"/>
      <c r="N29" s="312">
        <f>I29+J29+K29+L29+M29</f>
        <v>7501250</v>
      </c>
    </row>
    <row r="30" spans="1:14" s="305" customFormat="1" ht="30.95" customHeight="1" x14ac:dyDescent="0.2">
      <c r="A30" s="114" t="s">
        <v>800</v>
      </c>
      <c r="B30" s="298" t="s">
        <v>241</v>
      </c>
      <c r="C30" s="299" t="s">
        <v>242</v>
      </c>
      <c r="D30" s="299" t="s">
        <v>243</v>
      </c>
      <c r="E30" s="300">
        <v>70991634</v>
      </c>
      <c r="F30" s="300" t="s">
        <v>120</v>
      </c>
      <c r="G30" s="299" t="s">
        <v>167</v>
      </c>
      <c r="H30" s="301"/>
      <c r="I30" s="302">
        <v>2038131</v>
      </c>
      <c r="J30" s="301"/>
      <c r="K30" s="301"/>
      <c r="L30" s="303"/>
      <c r="M30" s="311"/>
      <c r="N30" s="304">
        <f>H30+I30+J30+K30</f>
        <v>2038131</v>
      </c>
    </row>
    <row r="31" spans="1:14" s="305" customFormat="1" ht="30.95" customHeight="1" x14ac:dyDescent="0.2">
      <c r="A31" s="114" t="s">
        <v>801</v>
      </c>
      <c r="B31" s="306" t="s">
        <v>168</v>
      </c>
      <c r="C31" s="307" t="s">
        <v>169</v>
      </c>
      <c r="D31" s="307" t="s">
        <v>170</v>
      </c>
      <c r="E31" s="308">
        <v>70945951</v>
      </c>
      <c r="F31" s="114" t="s">
        <v>171</v>
      </c>
      <c r="G31" s="307" t="s">
        <v>172</v>
      </c>
      <c r="H31" s="309"/>
      <c r="I31" s="310">
        <v>2200000</v>
      </c>
      <c r="J31" s="309">
        <v>9720000</v>
      </c>
      <c r="K31" s="309"/>
      <c r="L31" s="311"/>
      <c r="M31" s="311"/>
      <c r="N31" s="312">
        <f>I31+J31+K31+L31+M31</f>
        <v>11920000</v>
      </c>
    </row>
    <row r="32" spans="1:14" s="305" customFormat="1" ht="30.95" customHeight="1" x14ac:dyDescent="0.2">
      <c r="A32" s="114" t="s">
        <v>802</v>
      </c>
      <c r="B32" s="298" t="s">
        <v>286</v>
      </c>
      <c r="C32" s="299" t="s">
        <v>287</v>
      </c>
      <c r="D32" s="307" t="s">
        <v>288</v>
      </c>
      <c r="E32" s="308">
        <v>75000547</v>
      </c>
      <c r="F32" s="114" t="s">
        <v>162</v>
      </c>
      <c r="G32" s="307" t="s">
        <v>121</v>
      </c>
      <c r="H32" s="319"/>
      <c r="I32" s="319">
        <v>2937352</v>
      </c>
      <c r="J32" s="319"/>
      <c r="K32" s="320"/>
      <c r="L32" s="303"/>
      <c r="M32" s="311"/>
      <c r="N32" s="318">
        <f>H32+I32+J32+K32</f>
        <v>2937352</v>
      </c>
    </row>
    <row r="33" spans="1:14" s="305" customFormat="1" ht="30.95" customHeight="1" x14ac:dyDescent="0.2">
      <c r="A33" s="114" t="s">
        <v>803</v>
      </c>
      <c r="B33" s="306" t="s">
        <v>188</v>
      </c>
      <c r="C33" s="307" t="s">
        <v>189</v>
      </c>
      <c r="D33" s="307" t="s">
        <v>190</v>
      </c>
      <c r="E33" s="308">
        <v>70918805</v>
      </c>
      <c r="F33" s="114" t="s">
        <v>191</v>
      </c>
      <c r="G33" s="307" t="s">
        <v>135</v>
      </c>
      <c r="H33" s="309"/>
      <c r="I33" s="310">
        <v>15000000</v>
      </c>
      <c r="J33" s="309"/>
      <c r="K33" s="309"/>
      <c r="L33" s="311"/>
      <c r="M33" s="311"/>
      <c r="N33" s="312">
        <f>I33+J33+K33+L33+M33</f>
        <v>15000000</v>
      </c>
    </row>
    <row r="34" spans="1:14" s="305" customFormat="1" ht="30.95" customHeight="1" x14ac:dyDescent="0.2">
      <c r="A34" s="114" t="s">
        <v>804</v>
      </c>
      <c r="B34" s="306" t="s">
        <v>132</v>
      </c>
      <c r="C34" s="307" t="s">
        <v>133</v>
      </c>
      <c r="D34" s="307" t="s">
        <v>134</v>
      </c>
      <c r="E34" s="308">
        <v>75023211</v>
      </c>
      <c r="F34" s="114" t="s">
        <v>125</v>
      </c>
      <c r="G34" s="307" t="s">
        <v>135</v>
      </c>
      <c r="H34" s="309"/>
      <c r="I34" s="310"/>
      <c r="J34" s="309">
        <v>6820000</v>
      </c>
      <c r="K34" s="309"/>
      <c r="L34" s="311"/>
      <c r="M34" s="311"/>
      <c r="N34" s="312">
        <f>I34+J34+K34+L34+M34</f>
        <v>6820000</v>
      </c>
    </row>
    <row r="35" spans="1:14" s="305" customFormat="1" ht="40.5" customHeight="1" x14ac:dyDescent="0.2">
      <c r="A35" s="114" t="s">
        <v>805</v>
      </c>
      <c r="B35" s="306" t="s">
        <v>215</v>
      </c>
      <c r="C35" s="307" t="s">
        <v>216</v>
      </c>
      <c r="D35" s="307" t="s">
        <v>217</v>
      </c>
      <c r="E35" s="308">
        <v>72548223</v>
      </c>
      <c r="F35" s="114" t="s">
        <v>191</v>
      </c>
      <c r="G35" s="307" t="s">
        <v>218</v>
      </c>
      <c r="H35" s="309"/>
      <c r="I35" s="310">
        <v>15000000</v>
      </c>
      <c r="J35" s="309"/>
      <c r="K35" s="309"/>
      <c r="L35" s="311"/>
      <c r="M35" s="311"/>
      <c r="N35" s="312">
        <f>H35+I35+J35+K35</f>
        <v>15000000</v>
      </c>
    </row>
    <row r="36" spans="1:14" s="305" customFormat="1" ht="30.95" customHeight="1" x14ac:dyDescent="0.2">
      <c r="A36" s="114" t="s">
        <v>806</v>
      </c>
      <c r="B36" s="306" t="s">
        <v>184</v>
      </c>
      <c r="C36" s="307" t="s">
        <v>185</v>
      </c>
      <c r="D36" s="307" t="s">
        <v>186</v>
      </c>
      <c r="E36" s="308">
        <v>71008942</v>
      </c>
      <c r="F36" s="114" t="s">
        <v>125</v>
      </c>
      <c r="G36" s="307" t="s">
        <v>130</v>
      </c>
      <c r="H36" s="309"/>
      <c r="I36" s="310">
        <v>3000000</v>
      </c>
      <c r="J36" s="309">
        <v>12000000</v>
      </c>
      <c r="K36" s="309"/>
      <c r="L36" s="311"/>
      <c r="M36" s="311"/>
      <c r="N36" s="312">
        <f>H36+I36+J36+K36</f>
        <v>15000000</v>
      </c>
    </row>
    <row r="37" spans="1:14" s="305" customFormat="1" ht="30.95" customHeight="1" x14ac:dyDescent="0.2">
      <c r="A37" s="114" t="s">
        <v>807</v>
      </c>
      <c r="B37" s="298" t="s">
        <v>808</v>
      </c>
      <c r="C37" s="299" t="s">
        <v>280</v>
      </c>
      <c r="D37" s="307" t="s">
        <v>281</v>
      </c>
      <c r="E37" s="321">
        <v>70947562</v>
      </c>
      <c r="F37" s="114" t="s">
        <v>191</v>
      </c>
      <c r="G37" s="307" t="s">
        <v>130</v>
      </c>
      <c r="H37" s="301"/>
      <c r="I37" s="301"/>
      <c r="J37" s="301"/>
      <c r="K37" s="320">
        <v>4890000</v>
      </c>
      <c r="L37" s="303"/>
      <c r="M37" s="303"/>
      <c r="N37" s="304">
        <f>H37+I37+J37+K37+L37</f>
        <v>4890000</v>
      </c>
    </row>
    <row r="38" spans="1:14" s="305" customFormat="1" ht="30.95" customHeight="1" x14ac:dyDescent="0.2">
      <c r="A38" s="114" t="s">
        <v>809</v>
      </c>
      <c r="B38" s="306" t="s">
        <v>219</v>
      </c>
      <c r="C38" s="307" t="s">
        <v>220</v>
      </c>
      <c r="D38" s="307" t="s">
        <v>221</v>
      </c>
      <c r="E38" s="308">
        <v>75079844</v>
      </c>
      <c r="F38" s="114" t="s">
        <v>125</v>
      </c>
      <c r="G38" s="307" t="s">
        <v>121</v>
      </c>
      <c r="H38" s="309"/>
      <c r="I38" s="310"/>
      <c r="J38" s="309">
        <v>8832266</v>
      </c>
      <c r="K38" s="309"/>
      <c r="L38" s="311"/>
      <c r="M38" s="311"/>
      <c r="N38" s="312">
        <f>H38+I38+J38+K38</f>
        <v>8832266</v>
      </c>
    </row>
    <row r="39" spans="1:14" s="305" customFormat="1" ht="30.95" customHeight="1" x14ac:dyDescent="0.2">
      <c r="A39" s="114" t="s">
        <v>810</v>
      </c>
      <c r="B39" s="306" t="s">
        <v>145</v>
      </c>
      <c r="C39" s="307" t="s">
        <v>146</v>
      </c>
      <c r="D39" s="307" t="s">
        <v>147</v>
      </c>
      <c r="E39" s="308">
        <v>71008161</v>
      </c>
      <c r="F39" s="114" t="s">
        <v>148</v>
      </c>
      <c r="G39" s="307" t="s">
        <v>126</v>
      </c>
      <c r="H39" s="309"/>
      <c r="I39" s="310">
        <v>7521755</v>
      </c>
      <c r="J39" s="309"/>
      <c r="K39" s="309"/>
      <c r="L39" s="311"/>
      <c r="M39" s="311"/>
      <c r="N39" s="312">
        <f>I39+J39+K39+L39+M39</f>
        <v>7521755</v>
      </c>
    </row>
    <row r="40" spans="1:14" s="305" customFormat="1" ht="30.95" customHeight="1" x14ac:dyDescent="0.2">
      <c r="A40" s="114" t="s">
        <v>811</v>
      </c>
      <c r="B40" s="313" t="s">
        <v>272</v>
      </c>
      <c r="C40" s="314" t="s">
        <v>273</v>
      </c>
      <c r="D40" s="314" t="s">
        <v>274</v>
      </c>
      <c r="E40" s="181" t="s">
        <v>275</v>
      </c>
      <c r="F40" s="181" t="s">
        <v>125</v>
      </c>
      <c r="G40" s="314" t="s">
        <v>276</v>
      </c>
      <c r="H40" s="315"/>
      <c r="I40" s="316"/>
      <c r="J40" s="315">
        <v>14004379.689999999</v>
      </c>
      <c r="K40" s="315"/>
      <c r="L40" s="317"/>
      <c r="M40" s="311"/>
      <c r="N40" s="318">
        <f>H40+I40+J40+K40</f>
        <v>14004379.689999999</v>
      </c>
    </row>
    <row r="41" spans="1:14" s="305" customFormat="1" ht="30.95" customHeight="1" x14ac:dyDescent="0.2">
      <c r="A41" s="114" t="s">
        <v>812</v>
      </c>
      <c r="B41" s="298" t="s">
        <v>244</v>
      </c>
      <c r="C41" s="299" t="s">
        <v>245</v>
      </c>
      <c r="D41" s="299" t="s">
        <v>246</v>
      </c>
      <c r="E41" s="300">
        <v>63831520</v>
      </c>
      <c r="F41" s="114" t="s">
        <v>191</v>
      </c>
      <c r="G41" s="299" t="s">
        <v>247</v>
      </c>
      <c r="H41" s="301"/>
      <c r="I41" s="302">
        <v>15000000</v>
      </c>
      <c r="J41" s="301"/>
      <c r="K41" s="301"/>
      <c r="L41" s="303"/>
      <c r="M41" s="311"/>
      <c r="N41" s="304">
        <f>H41+I41+J41+K41</f>
        <v>15000000</v>
      </c>
    </row>
    <row r="42" spans="1:14" s="305" customFormat="1" ht="30.95" customHeight="1" x14ac:dyDescent="0.2">
      <c r="A42" s="114" t="s">
        <v>813</v>
      </c>
      <c r="B42" s="306" t="s">
        <v>153</v>
      </c>
      <c r="C42" s="307" t="s">
        <v>154</v>
      </c>
      <c r="D42" s="307" t="s">
        <v>155</v>
      </c>
      <c r="E42" s="308">
        <v>70852022</v>
      </c>
      <c r="F42" s="114" t="s">
        <v>125</v>
      </c>
      <c r="G42" s="307" t="s">
        <v>126</v>
      </c>
      <c r="H42" s="309"/>
      <c r="I42" s="310"/>
      <c r="J42" s="309">
        <v>5099638</v>
      </c>
      <c r="K42" s="309"/>
      <c r="L42" s="311"/>
      <c r="M42" s="311"/>
      <c r="N42" s="312">
        <f>I42+J42+K42+L42+M42</f>
        <v>5099638</v>
      </c>
    </row>
    <row r="43" spans="1:14" s="305" customFormat="1" ht="30.95" customHeight="1" x14ac:dyDescent="0.2">
      <c r="A43" s="114" t="s">
        <v>814</v>
      </c>
      <c r="B43" s="306" t="s">
        <v>248</v>
      </c>
      <c r="C43" s="307" t="s">
        <v>249</v>
      </c>
      <c r="D43" s="307" t="s">
        <v>250</v>
      </c>
      <c r="E43" s="308" t="s">
        <v>251</v>
      </c>
      <c r="F43" s="114" t="s">
        <v>191</v>
      </c>
      <c r="G43" s="307" t="s">
        <v>130</v>
      </c>
      <c r="H43" s="309"/>
      <c r="I43" s="310">
        <v>15000000</v>
      </c>
      <c r="J43" s="309"/>
      <c r="K43" s="309"/>
      <c r="L43" s="311"/>
      <c r="M43" s="311"/>
      <c r="N43" s="312">
        <f>I43+J43+K43+L43+M43</f>
        <v>15000000</v>
      </c>
    </row>
    <row r="44" spans="1:14" s="305" customFormat="1" ht="30.95" customHeight="1" x14ac:dyDescent="0.2">
      <c r="A44" s="114" t="s">
        <v>815</v>
      </c>
      <c r="B44" s="306" t="s">
        <v>207</v>
      </c>
      <c r="C44" s="307" t="s">
        <v>208</v>
      </c>
      <c r="D44" s="307" t="s">
        <v>209</v>
      </c>
      <c r="E44" s="308">
        <v>70983259</v>
      </c>
      <c r="F44" s="114" t="s">
        <v>140</v>
      </c>
      <c r="G44" s="307" t="s">
        <v>210</v>
      </c>
      <c r="H44" s="309"/>
      <c r="I44" s="310"/>
      <c r="J44" s="309">
        <v>10621580.25</v>
      </c>
      <c r="K44" s="309"/>
      <c r="L44" s="311"/>
      <c r="M44" s="311"/>
      <c r="N44" s="312">
        <f>I44+J44+K44+L44+M44</f>
        <v>10621580.25</v>
      </c>
    </row>
    <row r="45" spans="1:14" s="305" customFormat="1" ht="30.95" customHeight="1" x14ac:dyDescent="0.2">
      <c r="A45" s="114" t="s">
        <v>816</v>
      </c>
      <c r="B45" s="306" t="s">
        <v>137</v>
      </c>
      <c r="C45" s="307" t="s">
        <v>138</v>
      </c>
      <c r="D45" s="307" t="s">
        <v>139</v>
      </c>
      <c r="E45" s="308" t="s">
        <v>817</v>
      </c>
      <c r="F45" s="114" t="s">
        <v>140</v>
      </c>
      <c r="G45" s="307" t="s">
        <v>121</v>
      </c>
      <c r="H45" s="309"/>
      <c r="I45" s="310">
        <v>14935621</v>
      </c>
      <c r="J45" s="309"/>
      <c r="K45" s="309"/>
      <c r="L45" s="311"/>
      <c r="M45" s="311"/>
      <c r="N45" s="312">
        <f t="shared" ref="N45:N56" si="1">H45+I45+J45+K45</f>
        <v>14935621</v>
      </c>
    </row>
    <row r="46" spans="1:14" s="305" customFormat="1" ht="30.95" customHeight="1" x14ac:dyDescent="0.2">
      <c r="A46" s="114" t="s">
        <v>818</v>
      </c>
      <c r="B46" s="306" t="s">
        <v>222</v>
      </c>
      <c r="C46" s="307" t="s">
        <v>223</v>
      </c>
      <c r="D46" s="307" t="s">
        <v>224</v>
      </c>
      <c r="E46" s="308" t="s">
        <v>225</v>
      </c>
      <c r="F46" s="114" t="s">
        <v>226</v>
      </c>
      <c r="G46" s="307" t="s">
        <v>167</v>
      </c>
      <c r="H46" s="309"/>
      <c r="I46" s="310">
        <v>2980319</v>
      </c>
      <c r="J46" s="309"/>
      <c r="K46" s="309"/>
      <c r="L46" s="311"/>
      <c r="M46" s="311"/>
      <c r="N46" s="312">
        <f t="shared" si="1"/>
        <v>2980319</v>
      </c>
    </row>
    <row r="47" spans="1:14" s="305" customFormat="1" ht="30.95" customHeight="1" x14ac:dyDescent="0.2">
      <c r="A47" s="114" t="s">
        <v>819</v>
      </c>
      <c r="B47" s="306" t="s">
        <v>178</v>
      </c>
      <c r="C47" s="307" t="s">
        <v>179</v>
      </c>
      <c r="D47" s="307" t="s">
        <v>180</v>
      </c>
      <c r="E47" s="308">
        <v>71001727</v>
      </c>
      <c r="F47" s="114" t="s">
        <v>125</v>
      </c>
      <c r="G47" s="307" t="s">
        <v>121</v>
      </c>
      <c r="H47" s="309"/>
      <c r="I47" s="310">
        <v>2734347</v>
      </c>
      <c r="J47" s="309"/>
      <c r="K47" s="309"/>
      <c r="L47" s="311"/>
      <c r="M47" s="311"/>
      <c r="N47" s="312">
        <f t="shared" si="1"/>
        <v>2734347</v>
      </c>
    </row>
    <row r="48" spans="1:14" s="305" customFormat="1" ht="30.95" customHeight="1" x14ac:dyDescent="0.2">
      <c r="A48" s="114" t="s">
        <v>820</v>
      </c>
      <c r="B48" s="306" t="s">
        <v>149</v>
      </c>
      <c r="C48" s="307" t="s">
        <v>150</v>
      </c>
      <c r="D48" s="307" t="s">
        <v>151</v>
      </c>
      <c r="E48" s="308" t="s">
        <v>152</v>
      </c>
      <c r="F48" s="114" t="s">
        <v>125</v>
      </c>
      <c r="G48" s="307" t="s">
        <v>130</v>
      </c>
      <c r="H48" s="309"/>
      <c r="I48" s="310"/>
      <c r="J48" s="309">
        <v>9916252</v>
      </c>
      <c r="K48" s="309"/>
      <c r="L48" s="311"/>
      <c r="M48" s="311"/>
      <c r="N48" s="312">
        <f t="shared" si="1"/>
        <v>9916252</v>
      </c>
    </row>
    <row r="49" spans="1:14" s="322" customFormat="1" ht="30.95" customHeight="1" x14ac:dyDescent="0.2">
      <c r="A49" s="114" t="s">
        <v>821</v>
      </c>
      <c r="B49" s="298" t="s">
        <v>294</v>
      </c>
      <c r="C49" s="299" t="s">
        <v>295</v>
      </c>
      <c r="D49" s="307" t="s">
        <v>296</v>
      </c>
      <c r="E49" s="321" t="s">
        <v>152</v>
      </c>
      <c r="F49" s="114" t="s">
        <v>120</v>
      </c>
      <c r="G49" s="307" t="s">
        <v>130</v>
      </c>
      <c r="H49" s="319"/>
      <c r="I49" s="319"/>
      <c r="J49" s="319">
        <v>5024554</v>
      </c>
      <c r="K49" s="320"/>
      <c r="L49" s="303"/>
      <c r="M49" s="303"/>
      <c r="N49" s="318">
        <f t="shared" si="1"/>
        <v>5024554</v>
      </c>
    </row>
    <row r="50" spans="1:14" s="322" customFormat="1" ht="30.95" customHeight="1" x14ac:dyDescent="0.2">
      <c r="A50" s="114" t="s">
        <v>822</v>
      </c>
      <c r="B50" s="298" t="s">
        <v>297</v>
      </c>
      <c r="C50" s="299" t="s">
        <v>298</v>
      </c>
      <c r="D50" s="307" t="s">
        <v>299</v>
      </c>
      <c r="E50" s="321">
        <v>70982643</v>
      </c>
      <c r="F50" s="114" t="s">
        <v>300</v>
      </c>
      <c r="G50" s="307" t="s">
        <v>121</v>
      </c>
      <c r="H50" s="319"/>
      <c r="I50" s="319">
        <v>300102.8</v>
      </c>
      <c r="J50" s="319">
        <v>4895704.2</v>
      </c>
      <c r="K50" s="320"/>
      <c r="L50" s="303"/>
      <c r="M50" s="303"/>
      <c r="N50" s="318">
        <f t="shared" si="1"/>
        <v>5195807</v>
      </c>
    </row>
    <row r="51" spans="1:14" s="322" customFormat="1" ht="30.95" customHeight="1" x14ac:dyDescent="0.2">
      <c r="A51" s="114" t="s">
        <v>823</v>
      </c>
      <c r="B51" s="298" t="s">
        <v>301</v>
      </c>
      <c r="C51" s="299" t="s">
        <v>302</v>
      </c>
      <c r="D51" s="307" t="s">
        <v>303</v>
      </c>
      <c r="E51" s="308">
        <v>75021528</v>
      </c>
      <c r="F51" s="114" t="s">
        <v>125</v>
      </c>
      <c r="G51" s="307" t="s">
        <v>304</v>
      </c>
      <c r="H51" s="319"/>
      <c r="I51" s="319"/>
      <c r="J51" s="319">
        <v>5466330</v>
      </c>
      <c r="K51" s="320"/>
      <c r="L51" s="303"/>
      <c r="M51" s="303"/>
      <c r="N51" s="318">
        <f t="shared" si="1"/>
        <v>5466330</v>
      </c>
    </row>
    <row r="52" spans="1:14" s="322" customFormat="1" ht="30.95" customHeight="1" x14ac:dyDescent="0.2">
      <c r="A52" s="114" t="s">
        <v>824</v>
      </c>
      <c r="B52" s="298" t="s">
        <v>318</v>
      </c>
      <c r="C52" s="299" t="s">
        <v>319</v>
      </c>
      <c r="D52" s="307" t="s">
        <v>320</v>
      </c>
      <c r="E52" s="308">
        <v>70989681</v>
      </c>
      <c r="F52" s="114" t="s">
        <v>120</v>
      </c>
      <c r="G52" s="307" t="s">
        <v>321</v>
      </c>
      <c r="H52" s="319"/>
      <c r="I52" s="319"/>
      <c r="J52" s="319">
        <v>12210403</v>
      </c>
      <c r="K52" s="320"/>
      <c r="L52" s="303"/>
      <c r="M52" s="303"/>
      <c r="N52" s="318">
        <f t="shared" si="1"/>
        <v>12210403</v>
      </c>
    </row>
    <row r="53" spans="1:14" s="323" customFormat="1" ht="30.95" customHeight="1" x14ac:dyDescent="0.2">
      <c r="A53" s="114" t="s">
        <v>825</v>
      </c>
      <c r="B53" s="298" t="s">
        <v>364</v>
      </c>
      <c r="C53" s="307" t="s">
        <v>365</v>
      </c>
      <c r="D53" s="307" t="s">
        <v>366</v>
      </c>
      <c r="E53" s="321">
        <v>68402104</v>
      </c>
      <c r="F53" s="114" t="s">
        <v>191</v>
      </c>
      <c r="G53" s="307" t="s">
        <v>126</v>
      </c>
      <c r="H53" s="319"/>
      <c r="I53" s="319"/>
      <c r="J53" s="319">
        <v>10462661</v>
      </c>
      <c r="K53" s="320"/>
      <c r="L53" s="303"/>
      <c r="M53" s="303"/>
      <c r="N53" s="318">
        <f t="shared" si="1"/>
        <v>10462661</v>
      </c>
    </row>
    <row r="54" spans="1:14" s="323" customFormat="1" ht="30.95" customHeight="1" x14ac:dyDescent="0.2">
      <c r="A54" s="114" t="s">
        <v>826</v>
      </c>
      <c r="B54" s="298" t="s">
        <v>322</v>
      </c>
      <c r="C54" s="299" t="s">
        <v>323</v>
      </c>
      <c r="D54" s="307" t="s">
        <v>324</v>
      </c>
      <c r="E54" s="321">
        <v>75001161</v>
      </c>
      <c r="F54" s="114" t="s">
        <v>162</v>
      </c>
      <c r="G54" s="307" t="s">
        <v>258</v>
      </c>
      <c r="H54" s="319"/>
      <c r="I54" s="319"/>
      <c r="J54" s="324">
        <v>3223681</v>
      </c>
      <c r="K54" s="320"/>
      <c r="L54" s="303"/>
      <c r="M54" s="303"/>
      <c r="N54" s="318">
        <f t="shared" si="1"/>
        <v>3223681</v>
      </c>
    </row>
    <row r="55" spans="1:14" s="323" customFormat="1" ht="30.95" customHeight="1" x14ac:dyDescent="0.2">
      <c r="A55" s="114" t="s">
        <v>827</v>
      </c>
      <c r="B55" s="298" t="s">
        <v>314</v>
      </c>
      <c r="C55" s="299" t="s">
        <v>315</v>
      </c>
      <c r="D55" s="307" t="s">
        <v>316</v>
      </c>
      <c r="E55" s="308">
        <v>70983836</v>
      </c>
      <c r="F55" s="114" t="s">
        <v>317</v>
      </c>
      <c r="G55" s="307" t="s">
        <v>167</v>
      </c>
      <c r="H55" s="319"/>
      <c r="I55" s="319"/>
      <c r="J55" s="324">
        <v>1642814</v>
      </c>
      <c r="K55" s="320"/>
      <c r="L55" s="303"/>
      <c r="M55" s="303"/>
      <c r="N55" s="318">
        <f t="shared" si="1"/>
        <v>1642814</v>
      </c>
    </row>
    <row r="56" spans="1:14" s="323" customFormat="1" ht="30.95" customHeight="1" x14ac:dyDescent="0.2">
      <c r="A56" s="114" t="s">
        <v>828</v>
      </c>
      <c r="B56" s="298" t="s">
        <v>308</v>
      </c>
      <c r="C56" s="307" t="s">
        <v>309</v>
      </c>
      <c r="D56" s="307" t="s">
        <v>310</v>
      </c>
      <c r="E56" s="321">
        <v>70882398</v>
      </c>
      <c r="F56" s="114" t="s">
        <v>140</v>
      </c>
      <c r="G56" s="307" t="s">
        <v>195</v>
      </c>
      <c r="H56" s="319"/>
      <c r="I56" s="319"/>
      <c r="J56" s="324">
        <v>8364556.6699999999</v>
      </c>
      <c r="K56" s="320"/>
      <c r="L56" s="303"/>
      <c r="M56" s="303"/>
      <c r="N56" s="318">
        <f t="shared" si="1"/>
        <v>8364556.6699999999</v>
      </c>
    </row>
    <row r="57" spans="1:14" s="322" customFormat="1" ht="30.95" customHeight="1" x14ac:dyDescent="0.2">
      <c r="A57" s="114" t="s">
        <v>829</v>
      </c>
      <c r="B57" s="306" t="s">
        <v>348</v>
      </c>
      <c r="C57" s="307" t="s">
        <v>349</v>
      </c>
      <c r="D57" s="307" t="s">
        <v>350</v>
      </c>
      <c r="E57" s="308">
        <v>70987106</v>
      </c>
      <c r="F57" s="114" t="s">
        <v>351</v>
      </c>
      <c r="G57" s="307" t="s">
        <v>352</v>
      </c>
      <c r="H57" s="309"/>
      <c r="I57" s="310"/>
      <c r="J57" s="309">
        <v>4920707</v>
      </c>
      <c r="K57" s="309"/>
      <c r="L57" s="311"/>
      <c r="M57" s="303"/>
      <c r="N57" s="312">
        <f>I57+J57+K57+L57+M57</f>
        <v>4920707</v>
      </c>
    </row>
    <row r="58" spans="1:14" s="322" customFormat="1" ht="30.95" customHeight="1" x14ac:dyDescent="0.2">
      <c r="A58" s="114" t="s">
        <v>830</v>
      </c>
      <c r="B58" s="306" t="s">
        <v>371</v>
      </c>
      <c r="C58" s="307" t="s">
        <v>372</v>
      </c>
      <c r="D58" s="307" t="s">
        <v>373</v>
      </c>
      <c r="E58" s="308">
        <v>62931377</v>
      </c>
      <c r="F58" s="114" t="s">
        <v>191</v>
      </c>
      <c r="G58" s="307" t="s">
        <v>121</v>
      </c>
      <c r="H58" s="309"/>
      <c r="I58" s="310"/>
      <c r="J58" s="309">
        <v>4459074</v>
      </c>
      <c r="K58" s="309">
        <v>10296235</v>
      </c>
      <c r="L58" s="311"/>
      <c r="M58" s="303"/>
      <c r="N58" s="312">
        <f>I58+J58+K58+L58+M58</f>
        <v>14755309</v>
      </c>
    </row>
    <row r="59" spans="1:14" s="322" customFormat="1" ht="30.95" customHeight="1" x14ac:dyDescent="0.2">
      <c r="A59" s="114" t="s">
        <v>831</v>
      </c>
      <c r="B59" s="298" t="s">
        <v>311</v>
      </c>
      <c r="C59" s="307" t="s">
        <v>312</v>
      </c>
      <c r="D59" s="307" t="s">
        <v>313</v>
      </c>
      <c r="E59" s="321">
        <v>70499870</v>
      </c>
      <c r="F59" s="114" t="s">
        <v>125</v>
      </c>
      <c r="G59" s="307" t="s">
        <v>130</v>
      </c>
      <c r="H59" s="319"/>
      <c r="I59" s="319"/>
      <c r="J59" s="324">
        <v>4572573</v>
      </c>
      <c r="K59" s="320"/>
      <c r="L59" s="303"/>
      <c r="M59" s="303"/>
      <c r="N59" s="318">
        <f>H59+I59+J59+K59</f>
        <v>4572573</v>
      </c>
    </row>
    <row r="60" spans="1:14" s="322" customFormat="1" ht="30.95" customHeight="1" x14ac:dyDescent="0.2">
      <c r="A60" s="114" t="s">
        <v>832</v>
      </c>
      <c r="B60" s="298" t="s">
        <v>377</v>
      </c>
      <c r="C60" s="299" t="s">
        <v>378</v>
      </c>
      <c r="D60" s="299" t="s">
        <v>379</v>
      </c>
      <c r="E60" s="300">
        <v>70982830</v>
      </c>
      <c r="F60" s="300" t="s">
        <v>171</v>
      </c>
      <c r="G60" s="299" t="s">
        <v>380</v>
      </c>
      <c r="H60" s="301"/>
      <c r="I60" s="302"/>
      <c r="J60" s="325">
        <v>4606986.6399999997</v>
      </c>
      <c r="K60" s="301"/>
      <c r="L60" s="303"/>
      <c r="M60" s="303"/>
      <c r="N60" s="312">
        <f>I60+J60+K60+L60+M60</f>
        <v>4606986.6399999997</v>
      </c>
    </row>
    <row r="61" spans="1:14" s="322" customFormat="1" ht="30.95" customHeight="1" x14ac:dyDescent="0.2">
      <c r="A61" s="114" t="s">
        <v>833</v>
      </c>
      <c r="B61" s="298" t="s">
        <v>381</v>
      </c>
      <c r="C61" s="307" t="s">
        <v>382</v>
      </c>
      <c r="D61" s="307" t="s">
        <v>383</v>
      </c>
      <c r="E61" s="308">
        <v>181058693</v>
      </c>
      <c r="F61" s="114" t="s">
        <v>191</v>
      </c>
      <c r="G61" s="307" t="s">
        <v>130</v>
      </c>
      <c r="H61" s="326"/>
      <c r="I61" s="319"/>
      <c r="J61" s="319">
        <v>25000000</v>
      </c>
      <c r="K61" s="320"/>
      <c r="L61" s="303"/>
      <c r="M61" s="303"/>
      <c r="N61" s="318">
        <f>H61+I61+J61+K61</f>
        <v>25000000</v>
      </c>
    </row>
    <row r="62" spans="1:14" s="322" customFormat="1" ht="30.95" customHeight="1" x14ac:dyDescent="0.2">
      <c r="A62" s="114" t="s">
        <v>834</v>
      </c>
      <c r="B62" s="298" t="s">
        <v>393</v>
      </c>
      <c r="C62" s="307" t="s">
        <v>394</v>
      </c>
      <c r="D62" s="307" t="s">
        <v>395</v>
      </c>
      <c r="E62" s="327">
        <v>69983658</v>
      </c>
      <c r="F62" s="114" t="s">
        <v>120</v>
      </c>
      <c r="G62" s="307" t="s">
        <v>396</v>
      </c>
      <c r="H62" s="319"/>
      <c r="I62" s="319"/>
      <c r="J62" s="319">
        <v>6096392.0999999996</v>
      </c>
      <c r="K62" s="320"/>
      <c r="L62" s="303"/>
      <c r="M62" s="303"/>
      <c r="N62" s="318">
        <f>H62+I62+J62+K62</f>
        <v>6096392.0999999996</v>
      </c>
    </row>
    <row r="63" spans="1:14" s="322" customFormat="1" ht="30.95" customHeight="1" x14ac:dyDescent="0.2">
      <c r="A63" s="114" t="s">
        <v>835</v>
      </c>
      <c r="B63" s="306" t="s">
        <v>345</v>
      </c>
      <c r="C63" s="307" t="s">
        <v>346</v>
      </c>
      <c r="D63" s="307" t="s">
        <v>347</v>
      </c>
      <c r="E63" s="308">
        <v>70985065</v>
      </c>
      <c r="F63" s="114" t="s">
        <v>148</v>
      </c>
      <c r="G63" s="307" t="s">
        <v>337</v>
      </c>
      <c r="H63" s="309"/>
      <c r="I63" s="310"/>
      <c r="J63" s="309"/>
      <c r="K63" s="309">
        <v>6979649</v>
      </c>
      <c r="L63" s="311"/>
      <c r="M63" s="303"/>
      <c r="N63" s="312">
        <f>I63+J63+K63+L63+M63</f>
        <v>6979649</v>
      </c>
    </row>
    <row r="64" spans="1:14" s="322" customFormat="1" ht="30.95" customHeight="1" x14ac:dyDescent="0.2">
      <c r="A64" s="114" t="s">
        <v>836</v>
      </c>
      <c r="B64" s="306" t="s">
        <v>338</v>
      </c>
      <c r="C64" s="307" t="s">
        <v>339</v>
      </c>
      <c r="D64" s="307" t="s">
        <v>340</v>
      </c>
      <c r="E64" s="308">
        <v>69983968</v>
      </c>
      <c r="F64" s="114" t="s">
        <v>230</v>
      </c>
      <c r="G64" s="307" t="s">
        <v>332</v>
      </c>
      <c r="H64" s="309"/>
      <c r="I64" s="310"/>
      <c r="J64" s="309">
        <v>553454.71</v>
      </c>
      <c r="K64" s="309">
        <v>6306545.29</v>
      </c>
      <c r="L64" s="311"/>
      <c r="M64" s="303"/>
      <c r="N64" s="312">
        <f>I64+J64+K64+L64+M64</f>
        <v>6860000</v>
      </c>
    </row>
    <row r="65" spans="1:14" s="322" customFormat="1" ht="30.95" customHeight="1" x14ac:dyDescent="0.2">
      <c r="A65" s="114" t="s">
        <v>837</v>
      </c>
      <c r="B65" s="298" t="s">
        <v>325</v>
      </c>
      <c r="C65" s="307" t="s">
        <v>326</v>
      </c>
      <c r="D65" s="307" t="s">
        <v>327</v>
      </c>
      <c r="E65" s="327">
        <v>72568551</v>
      </c>
      <c r="F65" s="114" t="s">
        <v>120</v>
      </c>
      <c r="G65" s="307" t="s">
        <v>328</v>
      </c>
      <c r="H65" s="319"/>
      <c r="I65" s="319"/>
      <c r="J65" s="319">
        <v>6650000</v>
      </c>
      <c r="K65" s="320"/>
      <c r="L65" s="303"/>
      <c r="M65" s="303"/>
      <c r="N65" s="318">
        <f>H65+I65+J65+K65</f>
        <v>6650000</v>
      </c>
    </row>
    <row r="66" spans="1:14" s="322" customFormat="1" ht="30.95" customHeight="1" x14ac:dyDescent="0.2">
      <c r="A66" s="114" t="s">
        <v>838</v>
      </c>
      <c r="B66" s="298" t="s">
        <v>305</v>
      </c>
      <c r="C66" s="299" t="s">
        <v>306</v>
      </c>
      <c r="D66" s="307" t="s">
        <v>307</v>
      </c>
      <c r="E66" s="321">
        <v>72069724</v>
      </c>
      <c r="F66" s="114" t="s">
        <v>120</v>
      </c>
      <c r="G66" s="307" t="s">
        <v>126</v>
      </c>
      <c r="H66" s="319"/>
      <c r="I66" s="319"/>
      <c r="J66" s="319">
        <v>1000000</v>
      </c>
      <c r="K66" s="320"/>
      <c r="L66" s="303"/>
      <c r="M66" s="303"/>
      <c r="N66" s="318">
        <f>H66+I66+J66+K66</f>
        <v>1000000</v>
      </c>
    </row>
    <row r="67" spans="1:14" s="322" customFormat="1" ht="30.95" customHeight="1" x14ac:dyDescent="0.2">
      <c r="A67" s="114" t="s">
        <v>839</v>
      </c>
      <c r="B67" s="306" t="s">
        <v>367</v>
      </c>
      <c r="C67" s="307" t="s">
        <v>368</v>
      </c>
      <c r="D67" s="307" t="s">
        <v>369</v>
      </c>
      <c r="E67" s="308">
        <v>61386961</v>
      </c>
      <c r="F67" s="114" t="s">
        <v>191</v>
      </c>
      <c r="G67" s="307" t="s">
        <v>370</v>
      </c>
      <c r="H67" s="309"/>
      <c r="I67" s="310"/>
      <c r="J67" s="309">
        <v>20384933</v>
      </c>
      <c r="K67" s="309"/>
      <c r="L67" s="311"/>
      <c r="M67" s="303"/>
      <c r="N67" s="312">
        <f>I67+J67+K67+L67+M67</f>
        <v>20384933</v>
      </c>
    </row>
    <row r="68" spans="1:14" s="322" customFormat="1" ht="35.450000000000003" customHeight="1" x14ac:dyDescent="0.2">
      <c r="A68" s="114" t="s">
        <v>840</v>
      </c>
      <c r="B68" s="298" t="s">
        <v>412</v>
      </c>
      <c r="C68" s="307" t="s">
        <v>413</v>
      </c>
      <c r="D68" s="307" t="s">
        <v>414</v>
      </c>
      <c r="E68" s="321" t="s">
        <v>415</v>
      </c>
      <c r="F68" s="114" t="s">
        <v>148</v>
      </c>
      <c r="G68" s="307" t="s">
        <v>126</v>
      </c>
      <c r="H68" s="319"/>
      <c r="I68" s="319"/>
      <c r="J68" s="319">
        <v>5452974</v>
      </c>
      <c r="K68" s="320"/>
      <c r="L68" s="303"/>
      <c r="M68" s="303"/>
      <c r="N68" s="318">
        <f>H68+I68+J68+K68</f>
        <v>5452974</v>
      </c>
    </row>
    <row r="69" spans="1:14" s="322" customFormat="1" ht="41.45" customHeight="1" x14ac:dyDescent="0.2">
      <c r="A69" s="300" t="s">
        <v>841</v>
      </c>
      <c r="B69" s="306" t="s">
        <v>356</v>
      </c>
      <c r="C69" s="307" t="s">
        <v>357</v>
      </c>
      <c r="D69" s="307" t="s">
        <v>358</v>
      </c>
      <c r="E69" s="308" t="s">
        <v>359</v>
      </c>
      <c r="F69" s="114" t="s">
        <v>120</v>
      </c>
      <c r="G69" s="307" t="s">
        <v>360</v>
      </c>
      <c r="H69" s="309"/>
      <c r="I69" s="310"/>
      <c r="J69" s="309"/>
      <c r="K69" s="309">
        <v>15444238</v>
      </c>
      <c r="L69" s="311"/>
      <c r="M69" s="303"/>
      <c r="N69" s="312">
        <f>I69+J69+K69+L69+M69</f>
        <v>15444238</v>
      </c>
    </row>
    <row r="70" spans="1:14" s="322" customFormat="1" ht="30.95" customHeight="1" x14ac:dyDescent="0.2">
      <c r="A70" s="300" t="s">
        <v>842</v>
      </c>
      <c r="B70" s="298" t="s">
        <v>416</v>
      </c>
      <c r="C70" s="307" t="s">
        <v>417</v>
      </c>
      <c r="D70" s="307" t="s">
        <v>418</v>
      </c>
      <c r="E70" s="327" t="s">
        <v>419</v>
      </c>
      <c r="F70" s="114" t="s">
        <v>125</v>
      </c>
      <c r="G70" s="307" t="s">
        <v>420</v>
      </c>
      <c r="H70" s="319"/>
      <c r="I70" s="319"/>
      <c r="J70" s="319">
        <v>2063800</v>
      </c>
      <c r="K70" s="320"/>
      <c r="L70" s="303"/>
      <c r="M70" s="303"/>
      <c r="N70" s="318">
        <f>H70+I70+J70+K70</f>
        <v>2063800</v>
      </c>
    </row>
    <row r="71" spans="1:14" s="322" customFormat="1" ht="29.1" customHeight="1" x14ac:dyDescent="0.2">
      <c r="A71" s="300" t="s">
        <v>843</v>
      </c>
      <c r="B71" s="313" t="s">
        <v>408</v>
      </c>
      <c r="C71" s="314" t="s">
        <v>409</v>
      </c>
      <c r="D71" s="314" t="s">
        <v>410</v>
      </c>
      <c r="E71" s="181" t="s">
        <v>411</v>
      </c>
      <c r="F71" s="181" t="s">
        <v>120</v>
      </c>
      <c r="G71" s="314" t="s">
        <v>258</v>
      </c>
      <c r="H71" s="315"/>
      <c r="I71" s="316"/>
      <c r="J71" s="315"/>
      <c r="K71" s="315">
        <v>4335000</v>
      </c>
      <c r="L71" s="317"/>
      <c r="M71" s="303"/>
      <c r="N71" s="312">
        <f t="shared" ref="N71:N78" si="2">I71+J71+K71+L71+M71</f>
        <v>4335000</v>
      </c>
    </row>
    <row r="72" spans="1:14" s="322" customFormat="1" ht="32.1" customHeight="1" x14ac:dyDescent="0.2">
      <c r="A72" s="300" t="s">
        <v>844</v>
      </c>
      <c r="B72" s="298" t="s">
        <v>384</v>
      </c>
      <c r="C72" s="299" t="s">
        <v>385</v>
      </c>
      <c r="D72" s="299" t="s">
        <v>386</v>
      </c>
      <c r="E72" s="300" t="s">
        <v>387</v>
      </c>
      <c r="F72" s="114" t="s">
        <v>191</v>
      </c>
      <c r="G72" s="299" t="s">
        <v>389</v>
      </c>
      <c r="H72" s="301"/>
      <c r="I72" s="302"/>
      <c r="J72" s="301">
        <v>4196681.84</v>
      </c>
      <c r="K72" s="301">
        <v>20803318.16</v>
      </c>
      <c r="L72" s="303"/>
      <c r="M72" s="303"/>
      <c r="N72" s="312">
        <f t="shared" si="2"/>
        <v>25000000</v>
      </c>
    </row>
    <row r="73" spans="1:14" s="322" customFormat="1" ht="38.450000000000003" customHeight="1" x14ac:dyDescent="0.2">
      <c r="A73" s="300" t="s">
        <v>845</v>
      </c>
      <c r="B73" s="306" t="s">
        <v>353</v>
      </c>
      <c r="C73" s="307" t="s">
        <v>354</v>
      </c>
      <c r="D73" s="307" t="s">
        <v>355</v>
      </c>
      <c r="E73" s="308">
        <v>71006559</v>
      </c>
      <c r="F73" s="114" t="s">
        <v>120</v>
      </c>
      <c r="G73" s="307" t="s">
        <v>121</v>
      </c>
      <c r="H73" s="309"/>
      <c r="I73" s="310"/>
      <c r="J73" s="309">
        <v>324980</v>
      </c>
      <c r="K73" s="309">
        <v>13176420</v>
      </c>
      <c r="L73" s="311"/>
      <c r="M73" s="303"/>
      <c r="N73" s="312">
        <f t="shared" si="2"/>
        <v>13501400</v>
      </c>
    </row>
    <row r="74" spans="1:14" s="322" customFormat="1" ht="27.95" customHeight="1" x14ac:dyDescent="0.2">
      <c r="A74" s="300" t="s">
        <v>846</v>
      </c>
      <c r="B74" s="298" t="s">
        <v>390</v>
      </c>
      <c r="C74" s="299" t="s">
        <v>391</v>
      </c>
      <c r="D74" s="299" t="s">
        <v>392</v>
      </c>
      <c r="E74" s="300">
        <v>65642368</v>
      </c>
      <c r="F74" s="300" t="s">
        <v>300</v>
      </c>
      <c r="G74" s="299" t="s">
        <v>258</v>
      </c>
      <c r="H74" s="301"/>
      <c r="I74" s="302"/>
      <c r="J74" s="301">
        <v>400000</v>
      </c>
      <c r="K74" s="301">
        <v>7572726.3099999996</v>
      </c>
      <c r="L74" s="303"/>
      <c r="M74" s="303"/>
      <c r="N74" s="312">
        <f t="shared" si="2"/>
        <v>7972726.3099999996</v>
      </c>
    </row>
    <row r="75" spans="1:14" s="322" customFormat="1" ht="35.1" customHeight="1" x14ac:dyDescent="0.2">
      <c r="A75" s="300" t="s">
        <v>847</v>
      </c>
      <c r="B75" s="306" t="s">
        <v>361</v>
      </c>
      <c r="C75" s="307" t="s">
        <v>362</v>
      </c>
      <c r="D75" s="307" t="s">
        <v>363</v>
      </c>
      <c r="E75" s="308">
        <v>75017148</v>
      </c>
      <c r="F75" s="114" t="s">
        <v>351</v>
      </c>
      <c r="G75" s="307" t="s">
        <v>268</v>
      </c>
      <c r="H75" s="309"/>
      <c r="I75" s="310"/>
      <c r="J75" s="309">
        <v>5250012</v>
      </c>
      <c r="K75" s="309"/>
      <c r="L75" s="311"/>
      <c r="M75" s="303"/>
      <c r="N75" s="312">
        <f t="shared" si="2"/>
        <v>5250012</v>
      </c>
    </row>
    <row r="76" spans="1:14" s="322" customFormat="1" ht="38.450000000000003" customHeight="1" x14ac:dyDescent="0.2">
      <c r="A76" s="300" t="s">
        <v>848</v>
      </c>
      <c r="B76" s="298" t="s">
        <v>397</v>
      </c>
      <c r="C76" s="299" t="s">
        <v>398</v>
      </c>
      <c r="D76" s="299" t="s">
        <v>399</v>
      </c>
      <c r="E76" s="300">
        <v>71006630</v>
      </c>
      <c r="F76" s="300" t="s">
        <v>120</v>
      </c>
      <c r="G76" s="299" t="s">
        <v>396</v>
      </c>
      <c r="H76" s="301"/>
      <c r="I76" s="302"/>
      <c r="J76" s="301">
        <v>6285349</v>
      </c>
      <c r="K76" s="301">
        <v>2263668.5699999998</v>
      </c>
      <c r="L76" s="303"/>
      <c r="M76" s="303"/>
      <c r="N76" s="312">
        <f t="shared" si="2"/>
        <v>8549017.5700000003</v>
      </c>
    </row>
    <row r="77" spans="1:14" s="322" customFormat="1" ht="38.450000000000003" customHeight="1" x14ac:dyDescent="0.2">
      <c r="A77" s="300" t="s">
        <v>849</v>
      </c>
      <c r="B77" s="306" t="s">
        <v>850</v>
      </c>
      <c r="C77" s="307" t="s">
        <v>334</v>
      </c>
      <c r="D77" s="307" t="s">
        <v>335</v>
      </c>
      <c r="E77" s="308" t="s">
        <v>336</v>
      </c>
      <c r="F77" s="114" t="s">
        <v>140</v>
      </c>
      <c r="G77" s="307" t="s">
        <v>337</v>
      </c>
      <c r="H77" s="309"/>
      <c r="I77" s="310"/>
      <c r="J77" s="309"/>
      <c r="K77" s="309">
        <v>25000000</v>
      </c>
      <c r="L77" s="311"/>
      <c r="M77" s="303"/>
      <c r="N77" s="312">
        <f t="shared" si="2"/>
        <v>25000000</v>
      </c>
    </row>
    <row r="78" spans="1:14" s="322" customFormat="1" ht="38.450000000000003" customHeight="1" x14ac:dyDescent="0.2">
      <c r="A78" s="300" t="s">
        <v>851</v>
      </c>
      <c r="B78" s="306" t="s">
        <v>341</v>
      </c>
      <c r="C78" s="307" t="s">
        <v>342</v>
      </c>
      <c r="D78" s="307" t="s">
        <v>343</v>
      </c>
      <c r="E78" s="308">
        <v>75006774</v>
      </c>
      <c r="F78" s="114" t="s">
        <v>230</v>
      </c>
      <c r="G78" s="307" t="s">
        <v>344</v>
      </c>
      <c r="H78" s="309"/>
      <c r="I78" s="310"/>
      <c r="J78" s="309">
        <v>2347617.29</v>
      </c>
      <c r="K78" s="309">
        <v>19735364.329999998</v>
      </c>
      <c r="L78" s="311"/>
      <c r="M78" s="303"/>
      <c r="N78" s="312">
        <f t="shared" si="2"/>
        <v>22082981.619999997</v>
      </c>
    </row>
    <row r="79" spans="1:14" s="322" customFormat="1" ht="38.450000000000003" customHeight="1" x14ac:dyDescent="0.2">
      <c r="A79" s="300" t="s">
        <v>852</v>
      </c>
      <c r="B79" s="298" t="s">
        <v>427</v>
      </c>
      <c r="C79" s="307" t="s">
        <v>428</v>
      </c>
      <c r="D79" s="307" t="s">
        <v>429</v>
      </c>
      <c r="E79" s="327" t="s">
        <v>430</v>
      </c>
      <c r="F79" s="114" t="s">
        <v>171</v>
      </c>
      <c r="G79" s="307" t="s">
        <v>360</v>
      </c>
      <c r="H79" s="319"/>
      <c r="I79" s="319"/>
      <c r="J79" s="319">
        <v>2274034</v>
      </c>
      <c r="K79" s="320"/>
      <c r="L79" s="303"/>
      <c r="M79" s="303"/>
      <c r="N79" s="318">
        <f>H79+I79+J79+K79</f>
        <v>2274034</v>
      </c>
    </row>
    <row r="80" spans="1:14" s="322" customFormat="1" ht="38.450000000000003" customHeight="1" x14ac:dyDescent="0.2">
      <c r="A80" s="300" t="s">
        <v>853</v>
      </c>
      <c r="B80" s="313" t="s">
        <v>422</v>
      </c>
      <c r="C80" s="314" t="s">
        <v>423</v>
      </c>
      <c r="D80" s="314" t="s">
        <v>424</v>
      </c>
      <c r="E80" s="181" t="s">
        <v>425</v>
      </c>
      <c r="F80" s="181" t="s">
        <v>125</v>
      </c>
      <c r="G80" s="314" t="s">
        <v>426</v>
      </c>
      <c r="H80" s="315"/>
      <c r="I80" s="316"/>
      <c r="J80" s="315">
        <v>18511170</v>
      </c>
      <c r="K80" s="315"/>
      <c r="L80" s="317"/>
      <c r="M80" s="303"/>
      <c r="N80" s="312">
        <f t="shared" ref="N80:N95" si="3">I80+J80+K80+L80+M80</f>
        <v>18511170</v>
      </c>
    </row>
    <row r="81" spans="1:14" s="322" customFormat="1" ht="38.450000000000003" customHeight="1" x14ac:dyDescent="0.2">
      <c r="A81" s="300" t="s">
        <v>854</v>
      </c>
      <c r="B81" s="298" t="s">
        <v>374</v>
      </c>
      <c r="C81" s="299" t="s">
        <v>375</v>
      </c>
      <c r="D81" s="299" t="s">
        <v>376</v>
      </c>
      <c r="E81" s="300">
        <v>70997683</v>
      </c>
      <c r="F81" s="300" t="s">
        <v>230</v>
      </c>
      <c r="G81" s="299" t="s">
        <v>214</v>
      </c>
      <c r="H81" s="301"/>
      <c r="I81" s="302"/>
      <c r="J81" s="301"/>
      <c r="K81" s="301">
        <v>9425140</v>
      </c>
      <c r="L81" s="303"/>
      <c r="M81" s="303"/>
      <c r="N81" s="312">
        <f t="shared" si="3"/>
        <v>9425140</v>
      </c>
    </row>
    <row r="82" spans="1:14" s="322" customFormat="1" ht="38.450000000000003" customHeight="1" x14ac:dyDescent="0.2">
      <c r="A82" s="300" t="s">
        <v>855</v>
      </c>
      <c r="B82" s="313" t="s">
        <v>404</v>
      </c>
      <c r="C82" s="314" t="s">
        <v>405</v>
      </c>
      <c r="D82" s="314" t="s">
        <v>406</v>
      </c>
      <c r="E82" s="181" t="s">
        <v>407</v>
      </c>
      <c r="F82" s="181" t="s">
        <v>125</v>
      </c>
      <c r="G82" s="314" t="s">
        <v>121</v>
      </c>
      <c r="H82" s="315"/>
      <c r="I82" s="316"/>
      <c r="J82" s="315">
        <v>0</v>
      </c>
      <c r="K82" s="315">
        <v>25000000</v>
      </c>
      <c r="L82" s="317"/>
      <c r="M82" s="303"/>
      <c r="N82" s="312">
        <f t="shared" si="3"/>
        <v>25000000</v>
      </c>
    </row>
    <row r="83" spans="1:14" s="322" customFormat="1" ht="38.450000000000003" customHeight="1" x14ac:dyDescent="0.2">
      <c r="A83" s="300" t="s">
        <v>856</v>
      </c>
      <c r="B83" s="313" t="s">
        <v>431</v>
      </c>
      <c r="C83" s="314" t="s">
        <v>432</v>
      </c>
      <c r="D83" s="314" t="s">
        <v>433</v>
      </c>
      <c r="E83" s="181" t="s">
        <v>434</v>
      </c>
      <c r="F83" s="181" t="s">
        <v>120</v>
      </c>
      <c r="G83" s="314" t="s">
        <v>177</v>
      </c>
      <c r="H83" s="315"/>
      <c r="I83" s="316"/>
      <c r="J83" s="315">
        <v>15936000</v>
      </c>
      <c r="K83" s="315"/>
      <c r="L83" s="317"/>
      <c r="M83" s="303"/>
      <c r="N83" s="312">
        <f t="shared" si="3"/>
        <v>15936000</v>
      </c>
    </row>
    <row r="84" spans="1:14" s="322" customFormat="1" ht="38.450000000000003" customHeight="1" x14ac:dyDescent="0.2">
      <c r="A84" s="300" t="s">
        <v>857</v>
      </c>
      <c r="B84" s="306" t="s">
        <v>329</v>
      </c>
      <c r="C84" s="307" t="s">
        <v>330</v>
      </c>
      <c r="D84" s="307" t="s">
        <v>331</v>
      </c>
      <c r="E84" s="308">
        <v>47861665</v>
      </c>
      <c r="F84" s="114" t="s">
        <v>171</v>
      </c>
      <c r="G84" s="307" t="s">
        <v>332</v>
      </c>
      <c r="H84" s="309"/>
      <c r="I84" s="310"/>
      <c r="J84" s="309">
        <v>7479896.9199999999</v>
      </c>
      <c r="K84" s="309">
        <v>17520103.079999998</v>
      </c>
      <c r="L84" s="311"/>
      <c r="M84" s="303"/>
      <c r="N84" s="312">
        <f t="shared" si="3"/>
        <v>25000000</v>
      </c>
    </row>
    <row r="85" spans="1:14" s="322" customFormat="1" ht="38.450000000000003" customHeight="1" x14ac:dyDescent="0.2">
      <c r="A85" s="300" t="s">
        <v>858</v>
      </c>
      <c r="B85" s="313" t="s">
        <v>400</v>
      </c>
      <c r="C85" s="314" t="s">
        <v>401</v>
      </c>
      <c r="D85" s="314" t="s">
        <v>402</v>
      </c>
      <c r="E85" s="181" t="s">
        <v>403</v>
      </c>
      <c r="F85" s="181" t="s">
        <v>140</v>
      </c>
      <c r="G85" s="314" t="s">
        <v>167</v>
      </c>
      <c r="H85" s="315"/>
      <c r="I85" s="316"/>
      <c r="J85" s="315">
        <v>9579824</v>
      </c>
      <c r="K85" s="315">
        <v>2455354</v>
      </c>
      <c r="L85" s="317"/>
      <c r="M85" s="303"/>
      <c r="N85" s="312">
        <f t="shared" si="3"/>
        <v>12035178</v>
      </c>
    </row>
    <row r="86" spans="1:14" s="322" customFormat="1" ht="38.450000000000003" customHeight="1" x14ac:dyDescent="0.2">
      <c r="A86" s="300" t="s">
        <v>859</v>
      </c>
      <c r="B86" s="298" t="s">
        <v>448</v>
      </c>
      <c r="C86" s="299" t="s">
        <v>449</v>
      </c>
      <c r="D86" s="307" t="s">
        <v>450</v>
      </c>
      <c r="E86" s="308">
        <v>70989702</v>
      </c>
      <c r="F86" s="114" t="s">
        <v>120</v>
      </c>
      <c r="G86" s="307" t="s">
        <v>130</v>
      </c>
      <c r="H86" s="319"/>
      <c r="I86" s="319"/>
      <c r="J86" s="319"/>
      <c r="K86" s="320">
        <v>14333000</v>
      </c>
      <c r="L86" s="303">
        <v>11430609</v>
      </c>
      <c r="M86" s="303"/>
      <c r="N86" s="312">
        <f t="shared" si="3"/>
        <v>25763609</v>
      </c>
    </row>
    <row r="87" spans="1:14" s="322" customFormat="1" ht="38.450000000000003" customHeight="1" x14ac:dyDescent="0.2">
      <c r="A87" s="300" t="s">
        <v>860</v>
      </c>
      <c r="B87" s="298" t="s">
        <v>496</v>
      </c>
      <c r="C87" s="307" t="s">
        <v>497</v>
      </c>
      <c r="D87" s="307" t="s">
        <v>498</v>
      </c>
      <c r="E87" s="321" t="s">
        <v>499</v>
      </c>
      <c r="F87" s="114" t="s">
        <v>120</v>
      </c>
      <c r="G87" s="307" t="s">
        <v>121</v>
      </c>
      <c r="H87" s="319"/>
      <c r="I87" s="319"/>
      <c r="J87" s="319"/>
      <c r="K87" s="320">
        <v>9374256</v>
      </c>
      <c r="L87" s="303">
        <v>1367793</v>
      </c>
      <c r="M87" s="303"/>
      <c r="N87" s="312">
        <f t="shared" si="3"/>
        <v>10742049</v>
      </c>
    </row>
    <row r="88" spans="1:14" s="322" customFormat="1" ht="38.450000000000003" customHeight="1" x14ac:dyDescent="0.2">
      <c r="A88" s="300" t="s">
        <v>861</v>
      </c>
      <c r="B88" s="298" t="s">
        <v>500</v>
      </c>
      <c r="C88" s="307" t="s">
        <v>501</v>
      </c>
      <c r="D88" s="307" t="s">
        <v>502</v>
      </c>
      <c r="E88" s="308">
        <v>45845085</v>
      </c>
      <c r="F88" s="114" t="s">
        <v>120</v>
      </c>
      <c r="G88" s="307" t="s">
        <v>503</v>
      </c>
      <c r="H88" s="326"/>
      <c r="I88" s="319"/>
      <c r="J88" s="319"/>
      <c r="K88" s="320">
        <v>0</v>
      </c>
      <c r="L88" s="303">
        <v>15363869</v>
      </c>
      <c r="M88" s="303"/>
      <c r="N88" s="312">
        <f t="shared" si="3"/>
        <v>15363869</v>
      </c>
    </row>
    <row r="89" spans="1:14" s="322" customFormat="1" ht="38.450000000000003" customHeight="1" x14ac:dyDescent="0.2">
      <c r="A89" s="300" t="s">
        <v>862</v>
      </c>
      <c r="B89" s="298" t="s">
        <v>443</v>
      </c>
      <c r="C89" s="299" t="s">
        <v>444</v>
      </c>
      <c r="D89" s="307" t="s">
        <v>445</v>
      </c>
      <c r="E89" s="308" t="s">
        <v>446</v>
      </c>
      <c r="F89" s="114" t="s">
        <v>120</v>
      </c>
      <c r="G89" s="307" t="s">
        <v>447</v>
      </c>
      <c r="H89" s="319"/>
      <c r="I89" s="319"/>
      <c r="J89" s="319"/>
      <c r="K89" s="320">
        <v>26040000</v>
      </c>
      <c r="L89" s="303"/>
      <c r="M89" s="303"/>
      <c r="N89" s="312">
        <f t="shared" si="3"/>
        <v>26040000</v>
      </c>
    </row>
    <row r="90" spans="1:14" s="322" customFormat="1" ht="38.450000000000003" customHeight="1" x14ac:dyDescent="0.2">
      <c r="A90" s="300" t="s">
        <v>863</v>
      </c>
      <c r="B90" s="298" t="s">
        <v>504</v>
      </c>
      <c r="C90" s="307" t="s">
        <v>505</v>
      </c>
      <c r="D90" s="307" t="s">
        <v>506</v>
      </c>
      <c r="E90" s="327" t="s">
        <v>507</v>
      </c>
      <c r="F90" s="114" t="s">
        <v>120</v>
      </c>
      <c r="G90" s="307" t="s">
        <v>121</v>
      </c>
      <c r="H90" s="319"/>
      <c r="I90" s="319"/>
      <c r="J90" s="319"/>
      <c r="K90" s="320">
        <v>5000000</v>
      </c>
      <c r="L90" s="303">
        <v>13457794</v>
      </c>
      <c r="M90" s="303"/>
      <c r="N90" s="312">
        <f t="shared" si="3"/>
        <v>18457794</v>
      </c>
    </row>
    <row r="91" spans="1:14" s="322" customFormat="1" ht="38.450000000000003" customHeight="1" x14ac:dyDescent="0.2">
      <c r="A91" s="300" t="s">
        <v>864</v>
      </c>
      <c r="B91" s="298" t="s">
        <v>472</v>
      </c>
      <c r="C91" s="307" t="s">
        <v>473</v>
      </c>
      <c r="D91" s="307" t="s">
        <v>474</v>
      </c>
      <c r="E91" s="321" t="s">
        <v>152</v>
      </c>
      <c r="F91" s="114" t="s">
        <v>120</v>
      </c>
      <c r="G91" s="307" t="s">
        <v>475</v>
      </c>
      <c r="H91" s="319"/>
      <c r="I91" s="319"/>
      <c r="J91" s="319"/>
      <c r="K91" s="320">
        <v>6848702</v>
      </c>
      <c r="L91" s="303"/>
      <c r="M91" s="303"/>
      <c r="N91" s="312">
        <f t="shared" si="3"/>
        <v>6848702</v>
      </c>
    </row>
    <row r="92" spans="1:14" s="322" customFormat="1" ht="38.450000000000003" customHeight="1" x14ac:dyDescent="0.2">
      <c r="A92" s="300" t="s">
        <v>865</v>
      </c>
      <c r="B92" s="298" t="s">
        <v>455</v>
      </c>
      <c r="C92" s="299" t="s">
        <v>456</v>
      </c>
      <c r="D92" s="307" t="s">
        <v>457</v>
      </c>
      <c r="E92" s="321" t="s">
        <v>458</v>
      </c>
      <c r="F92" s="114" t="s">
        <v>120</v>
      </c>
      <c r="G92" s="307" t="s">
        <v>344</v>
      </c>
      <c r="H92" s="319"/>
      <c r="I92" s="319"/>
      <c r="J92" s="319"/>
      <c r="K92" s="320">
        <v>23635462</v>
      </c>
      <c r="L92" s="303"/>
      <c r="M92" s="303"/>
      <c r="N92" s="312">
        <f t="shared" si="3"/>
        <v>23635462</v>
      </c>
    </row>
    <row r="93" spans="1:14" s="322" customFormat="1" ht="38.450000000000003" customHeight="1" x14ac:dyDescent="0.2">
      <c r="A93" s="300" t="s">
        <v>866</v>
      </c>
      <c r="B93" s="298" t="s">
        <v>435</v>
      </c>
      <c r="C93" s="299" t="s">
        <v>436</v>
      </c>
      <c r="D93" s="307" t="s">
        <v>437</v>
      </c>
      <c r="E93" s="321" t="s">
        <v>438</v>
      </c>
      <c r="F93" s="114" t="s">
        <v>120</v>
      </c>
      <c r="G93" s="307" t="s">
        <v>439</v>
      </c>
      <c r="H93" s="301"/>
      <c r="I93" s="301"/>
      <c r="J93" s="301"/>
      <c r="K93" s="320">
        <v>7599684.75</v>
      </c>
      <c r="L93" s="303"/>
      <c r="M93" s="303"/>
      <c r="N93" s="312">
        <f t="shared" si="3"/>
        <v>7599684.75</v>
      </c>
    </row>
    <row r="94" spans="1:14" s="328" customFormat="1" ht="31.35" customHeight="1" x14ac:dyDescent="0.2">
      <c r="A94" s="300" t="s">
        <v>867</v>
      </c>
      <c r="B94" s="298" t="s">
        <v>451</v>
      </c>
      <c r="C94" s="299" t="s">
        <v>452</v>
      </c>
      <c r="D94" s="307" t="s">
        <v>453</v>
      </c>
      <c r="E94" s="321" t="s">
        <v>454</v>
      </c>
      <c r="F94" s="114" t="s">
        <v>226</v>
      </c>
      <c r="G94" s="307" t="s">
        <v>258</v>
      </c>
      <c r="H94" s="319"/>
      <c r="I94" s="319"/>
      <c r="J94" s="319"/>
      <c r="K94" s="320">
        <v>2278622.25</v>
      </c>
      <c r="L94" s="303"/>
      <c r="M94" s="303"/>
      <c r="N94" s="312">
        <f t="shared" si="3"/>
        <v>2278622.25</v>
      </c>
    </row>
    <row r="95" spans="1:14" s="328" customFormat="1" ht="31.35" customHeight="1" x14ac:dyDescent="0.2">
      <c r="A95" s="300" t="s">
        <v>868</v>
      </c>
      <c r="B95" s="298" t="s">
        <v>459</v>
      </c>
      <c r="C95" s="299" t="s">
        <v>460</v>
      </c>
      <c r="D95" s="307" t="s">
        <v>461</v>
      </c>
      <c r="E95" s="308">
        <v>650035828</v>
      </c>
      <c r="F95" s="114" t="s">
        <v>162</v>
      </c>
      <c r="G95" s="307" t="s">
        <v>321</v>
      </c>
      <c r="H95" s="319"/>
      <c r="I95" s="319"/>
      <c r="J95" s="319"/>
      <c r="K95" s="320">
        <v>11063270</v>
      </c>
      <c r="L95" s="303">
        <v>3819905</v>
      </c>
      <c r="M95" s="303"/>
      <c r="N95" s="312">
        <f t="shared" si="3"/>
        <v>14883175</v>
      </c>
    </row>
    <row r="96" spans="1:14" s="328" customFormat="1" ht="31.35" customHeight="1" x14ac:dyDescent="0.2">
      <c r="A96" s="300" t="s">
        <v>869</v>
      </c>
      <c r="B96" s="298" t="s">
        <v>480</v>
      </c>
      <c r="C96" s="307" t="s">
        <v>481</v>
      </c>
      <c r="D96" s="307" t="s">
        <v>482</v>
      </c>
      <c r="E96" s="327" t="s">
        <v>152</v>
      </c>
      <c r="F96" s="114" t="s">
        <v>191</v>
      </c>
      <c r="G96" s="307" t="s">
        <v>167</v>
      </c>
      <c r="H96" s="319"/>
      <c r="I96" s="319"/>
      <c r="J96" s="319"/>
      <c r="K96" s="320">
        <v>25500000</v>
      </c>
      <c r="L96" s="303"/>
      <c r="M96" s="303"/>
      <c r="N96" s="318">
        <f>H96+I96+J96+K96</f>
        <v>25500000</v>
      </c>
    </row>
    <row r="97" spans="1:14" s="328" customFormat="1" ht="31.35" customHeight="1" x14ac:dyDescent="0.2">
      <c r="A97" s="300" t="s">
        <v>870</v>
      </c>
      <c r="B97" s="298" t="s">
        <v>508</v>
      </c>
      <c r="C97" s="307" t="s">
        <v>509</v>
      </c>
      <c r="D97" s="307" t="s">
        <v>510</v>
      </c>
      <c r="E97" s="321" t="s">
        <v>511</v>
      </c>
      <c r="F97" s="114" t="s">
        <v>226</v>
      </c>
      <c r="G97" s="307" t="s">
        <v>337</v>
      </c>
      <c r="H97" s="319"/>
      <c r="I97" s="319"/>
      <c r="J97" s="319"/>
      <c r="K97" s="320">
        <v>6109272</v>
      </c>
      <c r="L97" s="303">
        <v>7422054</v>
      </c>
      <c r="M97" s="303"/>
      <c r="N97" s="312">
        <f t="shared" ref="N97:N102" si="4">I97+J97+K97+L97+M97</f>
        <v>13531326</v>
      </c>
    </row>
    <row r="98" spans="1:14" s="328" customFormat="1" ht="31.35" customHeight="1" x14ac:dyDescent="0.2">
      <c r="A98" s="300" t="s">
        <v>871</v>
      </c>
      <c r="B98" s="298" t="s">
        <v>487</v>
      </c>
      <c r="C98" s="299" t="s">
        <v>488</v>
      </c>
      <c r="D98" s="307" t="s">
        <v>489</v>
      </c>
      <c r="E98" s="321" t="s">
        <v>490</v>
      </c>
      <c r="F98" s="114" t="s">
        <v>191</v>
      </c>
      <c r="G98" s="307" t="s">
        <v>491</v>
      </c>
      <c r="H98" s="319"/>
      <c r="I98" s="319"/>
      <c r="J98" s="319"/>
      <c r="K98" s="320">
        <v>0</v>
      </c>
      <c r="L98" s="303">
        <v>16637733</v>
      </c>
      <c r="M98" s="303"/>
      <c r="N98" s="312">
        <f t="shared" si="4"/>
        <v>16637733</v>
      </c>
    </row>
    <row r="99" spans="1:14" s="328" customFormat="1" ht="31.35" customHeight="1" x14ac:dyDescent="0.2">
      <c r="A99" s="300" t="s">
        <v>872</v>
      </c>
      <c r="B99" s="298" t="s">
        <v>466</v>
      </c>
      <c r="C99" s="307" t="s">
        <v>467</v>
      </c>
      <c r="D99" s="307" t="s">
        <v>468</v>
      </c>
      <c r="E99" s="321" t="s">
        <v>469</v>
      </c>
      <c r="F99" s="114" t="s">
        <v>470</v>
      </c>
      <c r="G99" s="307" t="s">
        <v>471</v>
      </c>
      <c r="H99" s="319"/>
      <c r="I99" s="319"/>
      <c r="J99" s="319"/>
      <c r="K99" s="320">
        <v>3085421.17</v>
      </c>
      <c r="L99" s="303">
        <v>7714578.8300000001</v>
      </c>
      <c r="M99" s="303"/>
      <c r="N99" s="312">
        <f t="shared" si="4"/>
        <v>10800000</v>
      </c>
    </row>
    <row r="100" spans="1:14" s="328" customFormat="1" ht="31.35" customHeight="1" x14ac:dyDescent="0.2">
      <c r="A100" s="300" t="s">
        <v>873</v>
      </c>
      <c r="B100" s="298" t="s">
        <v>516</v>
      </c>
      <c r="C100" s="307" t="s">
        <v>517</v>
      </c>
      <c r="D100" s="307" t="s">
        <v>518</v>
      </c>
      <c r="E100" s="327" t="s">
        <v>519</v>
      </c>
      <c r="F100" s="114" t="s">
        <v>125</v>
      </c>
      <c r="G100" s="307" t="s">
        <v>520</v>
      </c>
      <c r="H100" s="319"/>
      <c r="I100" s="319"/>
      <c r="J100" s="319"/>
      <c r="K100" s="320">
        <v>8639000</v>
      </c>
      <c r="L100" s="303"/>
      <c r="M100" s="303"/>
      <c r="N100" s="312">
        <f t="shared" si="4"/>
        <v>8639000</v>
      </c>
    </row>
    <row r="101" spans="1:14" s="328" customFormat="1" ht="31.35" customHeight="1" x14ac:dyDescent="0.2">
      <c r="A101" s="300" t="s">
        <v>874</v>
      </c>
      <c r="B101" s="298" t="s">
        <v>492</v>
      </c>
      <c r="C101" s="307" t="s">
        <v>493</v>
      </c>
      <c r="D101" s="307" t="s">
        <v>494</v>
      </c>
      <c r="E101" s="327" t="s">
        <v>495</v>
      </c>
      <c r="F101" s="114" t="s">
        <v>120</v>
      </c>
      <c r="G101" s="307" t="s">
        <v>121</v>
      </c>
      <c r="H101" s="319"/>
      <c r="I101" s="319"/>
      <c r="J101" s="319"/>
      <c r="K101" s="320">
        <v>3400000</v>
      </c>
      <c r="L101" s="303"/>
      <c r="M101" s="303"/>
      <c r="N101" s="312">
        <f t="shared" si="4"/>
        <v>3400000</v>
      </c>
    </row>
    <row r="102" spans="1:14" s="328" customFormat="1" ht="31.35" customHeight="1" x14ac:dyDescent="0.2">
      <c r="A102" s="300" t="s">
        <v>875</v>
      </c>
      <c r="B102" s="298" t="s">
        <v>512</v>
      </c>
      <c r="C102" s="307" t="s">
        <v>513</v>
      </c>
      <c r="D102" s="307" t="s">
        <v>514</v>
      </c>
      <c r="E102" s="327" t="s">
        <v>515</v>
      </c>
      <c r="F102" s="114" t="s">
        <v>351</v>
      </c>
      <c r="G102" s="307" t="s">
        <v>258</v>
      </c>
      <c r="H102" s="319"/>
      <c r="I102" s="319"/>
      <c r="J102" s="319"/>
      <c r="K102" s="320">
        <v>211000</v>
      </c>
      <c r="L102" s="303">
        <v>2284000</v>
      </c>
      <c r="M102" s="303"/>
      <c r="N102" s="312">
        <f t="shared" si="4"/>
        <v>2495000</v>
      </c>
    </row>
    <row r="103" spans="1:14" s="328" customFormat="1" ht="31.35" customHeight="1" x14ac:dyDescent="0.2">
      <c r="A103" s="114" t="s">
        <v>876</v>
      </c>
      <c r="B103" s="298" t="s">
        <v>476</v>
      </c>
      <c r="C103" s="299" t="s">
        <v>477</v>
      </c>
      <c r="D103" s="307" t="s">
        <v>478</v>
      </c>
      <c r="E103" s="308" t="s">
        <v>479</v>
      </c>
      <c r="F103" s="114" t="s">
        <v>162</v>
      </c>
      <c r="G103" s="307" t="s">
        <v>258</v>
      </c>
      <c r="H103" s="319"/>
      <c r="I103" s="319"/>
      <c r="J103" s="319"/>
      <c r="K103" s="320">
        <v>2560000</v>
      </c>
      <c r="L103" s="303"/>
      <c r="M103" s="303"/>
      <c r="N103" s="312">
        <f>I103+J103+K103+L103+M103</f>
        <v>2560000</v>
      </c>
    </row>
    <row r="104" spans="1:14" s="328" customFormat="1" ht="31.35" customHeight="1" x14ac:dyDescent="0.2">
      <c r="A104" s="114" t="s">
        <v>877</v>
      </c>
      <c r="B104" s="298" t="s">
        <v>483</v>
      </c>
      <c r="C104" s="299" t="s">
        <v>484</v>
      </c>
      <c r="D104" s="307" t="s">
        <v>485</v>
      </c>
      <c r="E104" s="308" t="s">
        <v>486</v>
      </c>
      <c r="F104" s="114" t="s">
        <v>140</v>
      </c>
      <c r="G104" s="307" t="s">
        <v>121</v>
      </c>
      <c r="H104" s="319"/>
      <c r="I104" s="319"/>
      <c r="J104" s="319"/>
      <c r="K104" s="320">
        <v>2925000</v>
      </c>
      <c r="L104" s="303">
        <v>12075000</v>
      </c>
      <c r="M104" s="303"/>
      <c r="N104" s="312">
        <f>I104+J104+K104+L104+M104</f>
        <v>15000000</v>
      </c>
    </row>
    <row r="105" spans="1:14" s="328" customFormat="1" ht="31.35" customHeight="1" x14ac:dyDescent="0.2">
      <c r="A105" s="114" t="s">
        <v>878</v>
      </c>
      <c r="B105" s="298" t="s">
        <v>462</v>
      </c>
      <c r="C105" s="299" t="s">
        <v>463</v>
      </c>
      <c r="D105" s="307" t="s">
        <v>464</v>
      </c>
      <c r="E105" s="321" t="s">
        <v>465</v>
      </c>
      <c r="F105" s="114" t="s">
        <v>230</v>
      </c>
      <c r="G105" s="307" t="s">
        <v>240</v>
      </c>
      <c r="H105" s="319"/>
      <c r="I105" s="319"/>
      <c r="J105" s="319"/>
      <c r="K105" s="320">
        <v>2234491.9500000002</v>
      </c>
      <c r="L105" s="303">
        <v>3658147.05</v>
      </c>
      <c r="M105" s="303"/>
      <c r="N105" s="312">
        <f>I105+J105+K105+L105+M105</f>
        <v>5892639</v>
      </c>
    </row>
    <row r="106" spans="1:14" s="328" customFormat="1" ht="31.35" customHeight="1" x14ac:dyDescent="0.2">
      <c r="A106" s="114" t="s">
        <v>879</v>
      </c>
      <c r="B106" s="298" t="s">
        <v>440</v>
      </c>
      <c r="C106" s="307" t="s">
        <v>441</v>
      </c>
      <c r="D106" s="307" t="s">
        <v>442</v>
      </c>
      <c r="E106" s="327" t="s">
        <v>152</v>
      </c>
      <c r="F106" s="114" t="s">
        <v>191</v>
      </c>
      <c r="G106" s="307" t="s">
        <v>130</v>
      </c>
      <c r="H106" s="319"/>
      <c r="I106" s="319"/>
      <c r="J106" s="319"/>
      <c r="K106" s="320">
        <v>30000000</v>
      </c>
      <c r="L106" s="303"/>
      <c r="M106" s="303"/>
      <c r="N106" s="318">
        <f>H106+I106+J106+K106</f>
        <v>30000000</v>
      </c>
    </row>
    <row r="107" spans="1:14" s="328" customFormat="1" ht="31.35" customHeight="1" x14ac:dyDescent="0.2">
      <c r="A107" s="114" t="s">
        <v>880</v>
      </c>
      <c r="B107" s="298" t="s">
        <v>521</v>
      </c>
      <c r="C107" s="307" t="s">
        <v>522</v>
      </c>
      <c r="D107" s="307" t="s">
        <v>523</v>
      </c>
      <c r="E107" s="327" t="s">
        <v>524</v>
      </c>
      <c r="F107" s="114" t="s">
        <v>226</v>
      </c>
      <c r="G107" s="307" t="s">
        <v>525</v>
      </c>
      <c r="H107" s="319"/>
      <c r="I107" s="319"/>
      <c r="J107" s="319"/>
      <c r="K107" s="320">
        <v>10368309</v>
      </c>
      <c r="L107" s="303">
        <v>19631691</v>
      </c>
      <c r="M107" s="303"/>
      <c r="N107" s="312">
        <f>I107+J107+K107+L107+M107</f>
        <v>30000000</v>
      </c>
    </row>
    <row r="108" spans="1:14" s="328" customFormat="1" ht="31.35" customHeight="1" x14ac:dyDescent="0.2">
      <c r="A108" s="114" t="s">
        <v>881</v>
      </c>
      <c r="B108" s="298" t="s">
        <v>567</v>
      </c>
      <c r="C108" s="307" t="s">
        <v>568</v>
      </c>
      <c r="D108" s="307" t="s">
        <v>569</v>
      </c>
      <c r="E108" s="327" t="s">
        <v>570</v>
      </c>
      <c r="F108" s="114" t="s">
        <v>120</v>
      </c>
      <c r="G108" s="307" t="s">
        <v>167</v>
      </c>
      <c r="H108" s="319"/>
      <c r="I108" s="319"/>
      <c r="J108" s="319"/>
      <c r="K108" s="320"/>
      <c r="L108" s="303">
        <v>7500000</v>
      </c>
      <c r="M108" s="303">
        <v>8112736</v>
      </c>
      <c r="N108" s="312">
        <f>I108+J108+K108+L108+M108</f>
        <v>15612736</v>
      </c>
    </row>
    <row r="109" spans="1:14" s="328" customFormat="1" ht="31.35" customHeight="1" x14ac:dyDescent="0.2">
      <c r="A109" s="114" t="s">
        <v>882</v>
      </c>
      <c r="B109" s="329" t="s">
        <v>609</v>
      </c>
      <c r="C109" s="330" t="s">
        <v>610</v>
      </c>
      <c r="D109" s="307" t="s">
        <v>611</v>
      </c>
      <c r="E109" s="321" t="s">
        <v>612</v>
      </c>
      <c r="F109" s="331" t="s">
        <v>351</v>
      </c>
      <c r="G109" s="307" t="s">
        <v>121</v>
      </c>
      <c r="H109" s="319"/>
      <c r="I109" s="319"/>
      <c r="J109" s="319"/>
      <c r="K109" s="320"/>
      <c r="L109" s="303">
        <v>5408550</v>
      </c>
      <c r="M109" s="303"/>
      <c r="N109" s="312">
        <f t="shared" ref="N109:N117" si="5">I109+J109+K109+L109+M109</f>
        <v>5408550</v>
      </c>
    </row>
    <row r="110" spans="1:14" s="328" customFormat="1" ht="38.25" customHeight="1" x14ac:dyDescent="0.2">
      <c r="A110" s="114" t="s">
        <v>883</v>
      </c>
      <c r="B110" s="332" t="s">
        <v>594</v>
      </c>
      <c r="C110" s="333" t="s">
        <v>595</v>
      </c>
      <c r="D110" s="307" t="s">
        <v>596</v>
      </c>
      <c r="E110" s="327" t="s">
        <v>597</v>
      </c>
      <c r="F110" s="114" t="s">
        <v>120</v>
      </c>
      <c r="G110" s="307" t="s">
        <v>884</v>
      </c>
      <c r="H110" s="319"/>
      <c r="I110" s="319"/>
      <c r="J110" s="319"/>
      <c r="K110" s="320"/>
      <c r="L110" s="303">
        <v>4281631</v>
      </c>
      <c r="M110" s="303"/>
      <c r="N110" s="312">
        <f t="shared" si="5"/>
        <v>4281631</v>
      </c>
    </row>
    <row r="111" spans="1:14" s="328" customFormat="1" ht="31.35" customHeight="1" x14ac:dyDescent="0.2">
      <c r="A111" s="114" t="s">
        <v>885</v>
      </c>
      <c r="B111" s="329" t="s">
        <v>591</v>
      </c>
      <c r="C111" s="330" t="s">
        <v>592</v>
      </c>
      <c r="D111" s="307" t="s">
        <v>593</v>
      </c>
      <c r="E111" s="327" t="s">
        <v>415</v>
      </c>
      <c r="F111" s="114" t="s">
        <v>148</v>
      </c>
      <c r="G111" s="307" t="s">
        <v>167</v>
      </c>
      <c r="H111" s="319"/>
      <c r="I111" s="319"/>
      <c r="J111" s="319"/>
      <c r="K111" s="320"/>
      <c r="L111" s="303">
        <v>4903965</v>
      </c>
      <c r="M111" s="303"/>
      <c r="N111" s="312">
        <f>I111+J111+K111+L111+M111</f>
        <v>4903965</v>
      </c>
    </row>
    <row r="112" spans="1:14" s="328" customFormat="1" ht="31.35" customHeight="1" x14ac:dyDescent="0.2">
      <c r="A112" s="114" t="s">
        <v>886</v>
      </c>
      <c r="B112" s="298" t="s">
        <v>583</v>
      </c>
      <c r="C112" s="299" t="s">
        <v>584</v>
      </c>
      <c r="D112" s="307" t="s">
        <v>585</v>
      </c>
      <c r="E112" s="321" t="s">
        <v>586</v>
      </c>
      <c r="F112" s="114" t="s">
        <v>120</v>
      </c>
      <c r="G112" s="307" t="s">
        <v>167</v>
      </c>
      <c r="H112" s="319"/>
      <c r="I112" s="319"/>
      <c r="J112" s="319"/>
      <c r="K112" s="320"/>
      <c r="L112" s="303">
        <v>3000000</v>
      </c>
      <c r="M112" s="303">
        <v>12220000</v>
      </c>
      <c r="N112" s="312">
        <f>I112+J112+K112+L112+M112</f>
        <v>15220000</v>
      </c>
    </row>
    <row r="113" spans="1:16202" ht="31.35" customHeight="1" x14ac:dyDescent="0.2">
      <c r="A113" s="300" t="s">
        <v>887</v>
      </c>
      <c r="B113" s="329" t="s">
        <v>555</v>
      </c>
      <c r="C113" s="330" t="s">
        <v>556</v>
      </c>
      <c r="D113" s="307" t="s">
        <v>557</v>
      </c>
      <c r="E113" s="321" t="s">
        <v>558</v>
      </c>
      <c r="F113" s="114" t="s">
        <v>171</v>
      </c>
      <c r="G113" s="307" t="s">
        <v>426</v>
      </c>
      <c r="H113" s="319"/>
      <c r="I113" s="319"/>
      <c r="J113" s="319"/>
      <c r="K113" s="320"/>
      <c r="L113" s="303">
        <v>8505688.9499999993</v>
      </c>
      <c r="M113" s="303"/>
      <c r="N113" s="312">
        <f>I113+J113+K113+L113+M113</f>
        <v>8505688.9499999993</v>
      </c>
    </row>
    <row r="114" spans="1:16202" ht="31.35" customHeight="1" x14ac:dyDescent="0.2">
      <c r="A114" s="300" t="s">
        <v>888</v>
      </c>
      <c r="B114" s="298" t="s">
        <v>530</v>
      </c>
      <c r="C114" s="307" t="s">
        <v>531</v>
      </c>
      <c r="D114" s="307" t="s">
        <v>532</v>
      </c>
      <c r="E114" s="327" t="s">
        <v>533</v>
      </c>
      <c r="F114" s="114" t="s">
        <v>125</v>
      </c>
      <c r="G114" s="307" t="s">
        <v>121</v>
      </c>
      <c r="H114" s="319"/>
      <c r="I114" s="319"/>
      <c r="J114" s="319"/>
      <c r="K114" s="320"/>
      <c r="L114" s="303">
        <v>8756367</v>
      </c>
      <c r="M114" s="303"/>
      <c r="N114" s="312">
        <f t="shared" si="5"/>
        <v>8756367</v>
      </c>
    </row>
    <row r="115" spans="1:16202" ht="31.35" customHeight="1" x14ac:dyDescent="0.2">
      <c r="A115" s="300" t="s">
        <v>889</v>
      </c>
      <c r="B115" s="332" t="s">
        <v>602</v>
      </c>
      <c r="C115" s="333" t="s">
        <v>603</v>
      </c>
      <c r="D115" s="307" t="s">
        <v>602</v>
      </c>
      <c r="E115" s="321" t="s">
        <v>152</v>
      </c>
      <c r="F115" s="114" t="s">
        <v>125</v>
      </c>
      <c r="G115" s="307" t="s">
        <v>130</v>
      </c>
      <c r="H115" s="319"/>
      <c r="I115" s="319"/>
      <c r="J115" s="319"/>
      <c r="K115" s="320"/>
      <c r="L115" s="303">
        <v>14830000</v>
      </c>
      <c r="M115" s="303"/>
      <c r="N115" s="312">
        <f>I115+J115+K115+L115+M115</f>
        <v>14830000</v>
      </c>
    </row>
    <row r="116" spans="1:16202" ht="31.35" customHeight="1" x14ac:dyDescent="0.2">
      <c r="A116" s="300" t="s">
        <v>890</v>
      </c>
      <c r="B116" s="332" t="s">
        <v>571</v>
      </c>
      <c r="C116" s="333" t="s">
        <v>572</v>
      </c>
      <c r="D116" s="307" t="s">
        <v>573</v>
      </c>
      <c r="E116" s="327" t="s">
        <v>574</v>
      </c>
      <c r="F116" s="114" t="s">
        <v>125</v>
      </c>
      <c r="G116" s="307" t="s">
        <v>167</v>
      </c>
      <c r="H116" s="319"/>
      <c r="I116" s="319"/>
      <c r="J116" s="319"/>
      <c r="K116" s="320"/>
      <c r="L116" s="303">
        <v>17500000</v>
      </c>
      <c r="M116" s="303"/>
      <c r="N116" s="312">
        <f t="shared" si="5"/>
        <v>17500000</v>
      </c>
    </row>
    <row r="117" spans="1:16202" s="286" customFormat="1" ht="31.35" customHeight="1" x14ac:dyDescent="0.2">
      <c r="A117" s="181" t="s">
        <v>891</v>
      </c>
      <c r="B117" s="298" t="s">
        <v>563</v>
      </c>
      <c r="C117" s="299" t="s">
        <v>564</v>
      </c>
      <c r="D117" s="307" t="s">
        <v>565</v>
      </c>
      <c r="E117" s="321" t="s">
        <v>566</v>
      </c>
      <c r="F117" s="114" t="s">
        <v>120</v>
      </c>
      <c r="G117" s="307" t="s">
        <v>167</v>
      </c>
      <c r="H117" s="319"/>
      <c r="I117" s="319"/>
      <c r="J117" s="319"/>
      <c r="K117" s="320"/>
      <c r="L117" s="303">
        <v>27200000</v>
      </c>
      <c r="M117" s="303"/>
      <c r="N117" s="312">
        <f t="shared" si="5"/>
        <v>27200000</v>
      </c>
    </row>
    <row r="118" spans="1:16202" s="286" customFormat="1" ht="31.35" customHeight="1" x14ac:dyDescent="0.2">
      <c r="A118" s="181" t="s">
        <v>892</v>
      </c>
      <c r="B118" s="329" t="s">
        <v>542</v>
      </c>
      <c r="C118" s="330" t="s">
        <v>543</v>
      </c>
      <c r="D118" s="307" t="s">
        <v>544</v>
      </c>
      <c r="E118" s="321" t="s">
        <v>545</v>
      </c>
      <c r="F118" s="114" t="s">
        <v>125</v>
      </c>
      <c r="G118" s="307" t="s">
        <v>121</v>
      </c>
      <c r="H118" s="319"/>
      <c r="I118" s="319"/>
      <c r="J118" s="319"/>
      <c r="K118" s="320"/>
      <c r="L118" s="303">
        <v>21796838</v>
      </c>
      <c r="M118" s="303"/>
      <c r="N118" s="312">
        <f>I118+J118+K118+L118+M118</f>
        <v>21796838</v>
      </c>
    </row>
    <row r="119" spans="1:16202" s="286" customFormat="1" ht="31.35" customHeight="1" x14ac:dyDescent="0.2">
      <c r="A119" s="181" t="s">
        <v>893</v>
      </c>
      <c r="B119" s="329" t="s">
        <v>587</v>
      </c>
      <c r="C119" s="330" t="s">
        <v>588</v>
      </c>
      <c r="D119" s="307" t="s">
        <v>589</v>
      </c>
      <c r="E119" s="327" t="s">
        <v>590</v>
      </c>
      <c r="F119" s="114" t="s">
        <v>171</v>
      </c>
      <c r="G119" s="307" t="s">
        <v>121</v>
      </c>
      <c r="H119" s="319"/>
      <c r="I119" s="319"/>
      <c r="J119" s="319"/>
      <c r="K119" s="320"/>
      <c r="L119" s="303">
        <v>16245576</v>
      </c>
      <c r="M119" s="303"/>
      <c r="N119" s="312">
        <f>I119+J119+K119+L119+M119</f>
        <v>16245576</v>
      </c>
    </row>
    <row r="120" spans="1:16202" ht="36" customHeight="1" x14ac:dyDescent="0.2">
      <c r="A120" s="181" t="s">
        <v>894</v>
      </c>
      <c r="B120" s="332" t="s">
        <v>546</v>
      </c>
      <c r="C120" s="333" t="s">
        <v>547</v>
      </c>
      <c r="D120" s="307" t="s">
        <v>548</v>
      </c>
      <c r="E120" s="321" t="s">
        <v>549</v>
      </c>
      <c r="F120" s="114" t="s">
        <v>550</v>
      </c>
      <c r="G120" s="307" t="s">
        <v>167</v>
      </c>
      <c r="H120" s="319"/>
      <c r="I120" s="319"/>
      <c r="J120" s="319"/>
      <c r="K120" s="320"/>
      <c r="L120" s="303">
        <v>1785000</v>
      </c>
      <c r="M120" s="303">
        <v>5888246</v>
      </c>
      <c r="N120" s="312">
        <f>I120+J120+K120+L120+M120</f>
        <v>7673246</v>
      </c>
      <c r="O120" s="160"/>
      <c r="P120" s="161"/>
      <c r="Q120" s="160"/>
      <c r="R120" s="160"/>
      <c r="S120" s="160"/>
      <c r="T120" s="160"/>
      <c r="U120" s="334"/>
      <c r="V120" s="163"/>
      <c r="W120" s="164"/>
      <c r="X120" s="160"/>
      <c r="Y120" s="160"/>
      <c r="Z120" s="160"/>
      <c r="AA120" s="160"/>
      <c r="AB120" s="161"/>
      <c r="AC120" s="160"/>
      <c r="AD120" s="160"/>
      <c r="AE120" s="160"/>
      <c r="AF120" s="160"/>
      <c r="AG120" s="334"/>
      <c r="AH120" s="163"/>
      <c r="AI120" s="164"/>
      <c r="AJ120" s="160"/>
      <c r="AK120" s="160"/>
      <c r="AL120" s="160"/>
      <c r="AM120" s="160"/>
      <c r="AN120" s="161"/>
      <c r="AO120" s="160"/>
      <c r="AP120" s="160"/>
      <c r="AQ120" s="160"/>
      <c r="AR120" s="160"/>
      <c r="AS120" s="334"/>
      <c r="AT120" s="163"/>
      <c r="AU120" s="164"/>
      <c r="AV120" s="160"/>
      <c r="AW120" s="160"/>
      <c r="AX120" s="160"/>
      <c r="AY120" s="160"/>
      <c r="AZ120" s="161"/>
      <c r="BA120" s="160"/>
      <c r="BB120" s="160"/>
      <c r="BC120" s="160"/>
      <c r="BD120" s="160"/>
      <c r="BE120" s="334"/>
      <c r="BF120" s="163"/>
      <c r="BG120" s="164"/>
      <c r="BH120" s="160"/>
      <c r="BI120" s="160"/>
      <c r="BJ120" s="160"/>
      <c r="BK120" s="160"/>
      <c r="BL120" s="161"/>
      <c r="BM120" s="160"/>
      <c r="BN120" s="160"/>
      <c r="BO120" s="160"/>
      <c r="BP120" s="160"/>
      <c r="BQ120" s="334"/>
      <c r="BR120" s="163"/>
      <c r="BS120" s="164"/>
      <c r="BT120" s="160"/>
      <c r="BU120" s="160"/>
      <c r="BV120" s="160"/>
      <c r="BW120" s="160"/>
      <c r="BX120" s="161"/>
      <c r="BY120" s="160"/>
      <c r="BZ120" s="160"/>
      <c r="CA120" s="160"/>
      <c r="CB120" s="160"/>
      <c r="CC120" s="334"/>
      <c r="CD120" s="163"/>
      <c r="CE120" s="164"/>
      <c r="CF120" s="160"/>
      <c r="CG120" s="160"/>
      <c r="CH120" s="160"/>
      <c r="CI120" s="160"/>
      <c r="CJ120" s="161"/>
      <c r="CK120" s="160"/>
      <c r="CL120" s="160"/>
      <c r="CM120" s="160"/>
      <c r="CN120" s="160"/>
      <c r="CO120" s="334"/>
      <c r="CP120" s="163"/>
      <c r="CQ120" s="164"/>
      <c r="CR120" s="160"/>
      <c r="CS120" s="160"/>
      <c r="CT120" s="160"/>
      <c r="CU120" s="160"/>
      <c r="CV120" s="161"/>
      <c r="CW120" s="160"/>
      <c r="CX120" s="160"/>
      <c r="CY120" s="160"/>
      <c r="CZ120" s="160"/>
      <c r="DA120" s="334"/>
      <c r="DB120" s="163"/>
      <c r="DC120" s="164"/>
      <c r="DD120" s="160"/>
      <c r="DE120" s="160"/>
      <c r="DF120" s="160"/>
      <c r="DG120" s="160"/>
      <c r="DH120" s="161"/>
      <c r="DI120" s="160"/>
      <c r="DJ120" s="160"/>
      <c r="DK120" s="160"/>
      <c r="DL120" s="160"/>
      <c r="DM120" s="334"/>
      <c r="DN120" s="163"/>
      <c r="DO120" s="164"/>
      <c r="DP120" s="160"/>
      <c r="DQ120" s="160"/>
      <c r="DR120" s="160"/>
      <c r="DS120" s="160"/>
      <c r="DT120" s="161"/>
      <c r="DU120" s="160"/>
      <c r="DV120" s="160"/>
      <c r="DW120" s="160"/>
      <c r="DX120" s="160"/>
      <c r="DY120" s="334"/>
      <c r="DZ120" s="163"/>
      <c r="EA120" s="164"/>
      <c r="EB120" s="160"/>
      <c r="EC120" s="160"/>
      <c r="ED120" s="160"/>
      <c r="EE120" s="160"/>
      <c r="EF120" s="161"/>
      <c r="EG120" s="160"/>
      <c r="EH120" s="160"/>
      <c r="EI120" s="160"/>
      <c r="EJ120" s="160"/>
      <c r="EK120" s="334"/>
      <c r="EL120" s="163"/>
      <c r="EM120" s="164"/>
      <c r="EN120" s="160"/>
      <c r="EO120" s="160"/>
      <c r="EP120" s="160"/>
      <c r="EQ120" s="160"/>
      <c r="ER120" s="161"/>
      <c r="ES120" s="160"/>
      <c r="ET120" s="160"/>
      <c r="EU120" s="160"/>
      <c r="EV120" s="160"/>
      <c r="EW120" s="334"/>
      <c r="EX120" s="163"/>
      <c r="EY120" s="164"/>
      <c r="EZ120" s="160"/>
      <c r="FA120" s="160"/>
      <c r="FB120" s="160"/>
      <c r="FC120" s="160"/>
      <c r="FD120" s="161"/>
      <c r="FE120" s="160"/>
      <c r="FF120" s="160"/>
      <c r="FG120" s="160"/>
      <c r="FH120" s="160"/>
      <c r="FI120" s="334"/>
      <c r="FJ120" s="163"/>
      <c r="FK120" s="164"/>
      <c r="FL120" s="160"/>
      <c r="FM120" s="160"/>
      <c r="FN120" s="160"/>
      <c r="FO120" s="160"/>
      <c r="FP120" s="161"/>
      <c r="FQ120" s="160"/>
      <c r="FR120" s="160"/>
      <c r="FS120" s="160"/>
      <c r="FT120" s="160"/>
      <c r="FU120" s="334"/>
      <c r="FV120" s="163"/>
      <c r="FW120" s="164"/>
      <c r="FX120" s="160"/>
      <c r="FY120" s="160"/>
      <c r="FZ120" s="160"/>
      <c r="GA120" s="160"/>
      <c r="GB120" s="161"/>
      <c r="GC120" s="160"/>
      <c r="GD120" s="160"/>
      <c r="GE120" s="160"/>
      <c r="GF120" s="160"/>
      <c r="GG120" s="334"/>
      <c r="GH120" s="163"/>
      <c r="GI120" s="164"/>
      <c r="GJ120" s="160"/>
      <c r="GK120" s="160"/>
      <c r="GL120" s="160"/>
      <c r="GM120" s="160"/>
      <c r="GN120" s="161"/>
      <c r="GO120" s="160"/>
      <c r="GP120" s="160"/>
      <c r="GQ120" s="160"/>
      <c r="GR120" s="160"/>
      <c r="GS120" s="334"/>
      <c r="GT120" s="163"/>
      <c r="GU120" s="164"/>
      <c r="GV120" s="160"/>
      <c r="GW120" s="160"/>
      <c r="GX120" s="160"/>
      <c r="GY120" s="160"/>
      <c r="GZ120" s="161"/>
      <c r="HA120" s="160"/>
      <c r="HB120" s="160"/>
      <c r="HC120" s="160"/>
      <c r="HD120" s="160"/>
      <c r="HE120" s="334"/>
      <c r="HF120" s="163"/>
      <c r="HG120" s="164"/>
      <c r="HH120" s="160"/>
      <c r="HI120" s="160"/>
      <c r="HJ120" s="160"/>
      <c r="HK120" s="160"/>
      <c r="HL120" s="161"/>
      <c r="HM120" s="160"/>
      <c r="HN120" s="160"/>
      <c r="HO120" s="160"/>
      <c r="HP120" s="160"/>
      <c r="HQ120" s="334"/>
      <c r="HR120" s="163"/>
      <c r="HS120" s="164"/>
      <c r="HT120" s="160"/>
      <c r="HU120" s="160"/>
      <c r="HV120" s="160"/>
      <c r="HW120" s="160"/>
      <c r="HX120" s="161"/>
      <c r="HY120" s="160"/>
      <c r="HZ120" s="160"/>
      <c r="IA120" s="160"/>
      <c r="IB120" s="160"/>
      <c r="IC120" s="334"/>
      <c r="ID120" s="163"/>
      <c r="IE120" s="164"/>
      <c r="IF120" s="160"/>
      <c r="IG120" s="160"/>
      <c r="IH120" s="160"/>
      <c r="II120" s="160"/>
      <c r="IJ120" s="161"/>
      <c r="IK120" s="160"/>
      <c r="IL120" s="160"/>
      <c r="IM120" s="160"/>
      <c r="IN120" s="160"/>
      <c r="IO120" s="334"/>
      <c r="IP120" s="163"/>
      <c r="IQ120" s="164"/>
      <c r="IR120" s="160"/>
      <c r="IS120" s="160"/>
      <c r="IT120" s="160"/>
      <c r="IU120" s="160"/>
      <c r="IV120" s="161"/>
      <c r="IW120" s="160"/>
      <c r="IX120" s="160"/>
      <c r="IY120" s="160"/>
      <c r="IZ120" s="160"/>
      <c r="JA120" s="334"/>
      <c r="JB120" s="163"/>
      <c r="JC120" s="164"/>
      <c r="JD120" s="160"/>
      <c r="JE120" s="160"/>
      <c r="JF120" s="160"/>
      <c r="JG120" s="160"/>
      <c r="JH120" s="161"/>
      <c r="JI120" s="160"/>
      <c r="JJ120" s="160"/>
      <c r="JK120" s="160"/>
      <c r="JL120" s="160"/>
      <c r="JM120" s="334"/>
      <c r="JN120" s="163"/>
      <c r="JO120" s="164"/>
      <c r="JP120" s="160"/>
      <c r="JQ120" s="160"/>
      <c r="JR120" s="160"/>
      <c r="JS120" s="160"/>
      <c r="JT120" s="161"/>
      <c r="JU120" s="160"/>
      <c r="JV120" s="160"/>
      <c r="JW120" s="160"/>
      <c r="JX120" s="160"/>
      <c r="JY120" s="334"/>
      <c r="JZ120" s="163"/>
      <c r="KA120" s="164"/>
      <c r="KB120" s="160"/>
      <c r="KC120" s="160"/>
      <c r="KD120" s="160"/>
      <c r="KE120" s="160"/>
      <c r="KF120" s="161"/>
      <c r="KG120" s="160"/>
      <c r="KH120" s="160"/>
      <c r="KI120" s="160"/>
      <c r="KJ120" s="160"/>
      <c r="KK120" s="334"/>
      <c r="KL120" s="163"/>
      <c r="KM120" s="164"/>
      <c r="KN120" s="160"/>
      <c r="KO120" s="160"/>
      <c r="KP120" s="160"/>
      <c r="KQ120" s="160"/>
      <c r="KR120" s="161"/>
      <c r="KS120" s="160"/>
      <c r="KT120" s="160"/>
      <c r="KU120" s="160"/>
      <c r="KV120" s="160"/>
      <c r="KW120" s="334"/>
      <c r="KX120" s="163"/>
      <c r="KY120" s="164"/>
      <c r="KZ120" s="160"/>
      <c r="LA120" s="160"/>
      <c r="LB120" s="160"/>
      <c r="LC120" s="160"/>
      <c r="LD120" s="161"/>
      <c r="LE120" s="160"/>
      <c r="LF120" s="160"/>
      <c r="LG120" s="160"/>
      <c r="LH120" s="160"/>
      <c r="LI120" s="334"/>
      <c r="LJ120" s="163"/>
      <c r="LK120" s="164"/>
      <c r="LL120" s="160"/>
      <c r="LM120" s="160"/>
      <c r="LN120" s="160"/>
      <c r="LO120" s="160"/>
      <c r="LP120" s="161"/>
      <c r="LQ120" s="160"/>
      <c r="LR120" s="160"/>
      <c r="LS120" s="160"/>
      <c r="LT120" s="160"/>
      <c r="LU120" s="334"/>
      <c r="LV120" s="163"/>
      <c r="LW120" s="164"/>
      <c r="LX120" s="160"/>
      <c r="LY120" s="160"/>
      <c r="LZ120" s="160"/>
      <c r="MA120" s="160"/>
      <c r="MB120" s="161"/>
      <c r="MC120" s="160"/>
      <c r="MD120" s="160"/>
      <c r="ME120" s="160"/>
      <c r="MF120" s="160"/>
      <c r="MG120" s="334"/>
      <c r="MH120" s="163"/>
      <c r="MI120" s="164"/>
      <c r="MJ120" s="160"/>
      <c r="MK120" s="160"/>
      <c r="ML120" s="160"/>
      <c r="MM120" s="160"/>
      <c r="MN120" s="161"/>
      <c r="MO120" s="160"/>
      <c r="MP120" s="160"/>
      <c r="MQ120" s="160"/>
      <c r="MR120" s="160"/>
      <c r="MS120" s="334"/>
      <c r="MT120" s="163"/>
      <c r="MU120" s="164"/>
      <c r="MV120" s="160"/>
      <c r="MW120" s="160"/>
      <c r="MX120" s="160"/>
      <c r="MY120" s="160"/>
      <c r="MZ120" s="161"/>
      <c r="NA120" s="160"/>
      <c r="NB120" s="160"/>
      <c r="NC120" s="160"/>
      <c r="ND120" s="160"/>
      <c r="NE120" s="334"/>
      <c r="NF120" s="163"/>
      <c r="NG120" s="164"/>
      <c r="NH120" s="160"/>
      <c r="NI120" s="160"/>
      <c r="NJ120" s="160"/>
      <c r="NK120" s="160"/>
      <c r="NL120" s="161"/>
      <c r="NM120" s="160"/>
      <c r="NN120" s="160"/>
      <c r="NO120" s="160"/>
      <c r="NP120" s="160"/>
      <c r="NQ120" s="334"/>
      <c r="NR120" s="163"/>
      <c r="NS120" s="164"/>
      <c r="NT120" s="160"/>
      <c r="NU120" s="160"/>
      <c r="NV120" s="160"/>
      <c r="NW120" s="160"/>
      <c r="NX120" s="161"/>
      <c r="NY120" s="160"/>
      <c r="NZ120" s="160"/>
      <c r="OA120" s="160"/>
      <c r="OB120" s="160"/>
      <c r="OC120" s="334"/>
      <c r="OD120" s="163"/>
      <c r="OE120" s="164"/>
      <c r="OF120" s="160"/>
      <c r="OG120" s="160"/>
      <c r="OH120" s="160"/>
      <c r="OI120" s="160"/>
      <c r="OJ120" s="161"/>
      <c r="OK120" s="160"/>
      <c r="OL120" s="160"/>
      <c r="OM120" s="160"/>
      <c r="ON120" s="160"/>
      <c r="OO120" s="334"/>
      <c r="OP120" s="163"/>
      <c r="OQ120" s="164"/>
      <c r="OR120" s="160"/>
      <c r="OS120" s="160"/>
      <c r="OT120" s="160"/>
      <c r="OU120" s="160"/>
      <c r="OV120" s="161"/>
      <c r="OW120" s="160"/>
      <c r="OX120" s="160"/>
      <c r="OY120" s="160"/>
      <c r="OZ120" s="160"/>
      <c r="PA120" s="334"/>
      <c r="PB120" s="163"/>
      <c r="PC120" s="164"/>
      <c r="PD120" s="160"/>
      <c r="PE120" s="160"/>
      <c r="PF120" s="160"/>
      <c r="PG120" s="160"/>
      <c r="PH120" s="161"/>
      <c r="PI120" s="160"/>
      <c r="PJ120" s="160"/>
      <c r="PK120" s="160"/>
      <c r="PL120" s="160"/>
      <c r="PM120" s="334"/>
      <c r="PN120" s="163"/>
      <c r="PO120" s="164"/>
      <c r="PP120" s="160"/>
      <c r="PQ120" s="160"/>
      <c r="PR120" s="160"/>
      <c r="PS120" s="160"/>
      <c r="PT120" s="161"/>
      <c r="PU120" s="160"/>
      <c r="PV120" s="160"/>
      <c r="PW120" s="160"/>
      <c r="PX120" s="160"/>
      <c r="PY120" s="334"/>
      <c r="PZ120" s="163"/>
      <c r="QA120" s="164"/>
      <c r="QB120" s="160"/>
      <c r="QC120" s="160"/>
      <c r="QD120" s="160"/>
      <c r="QE120" s="160"/>
      <c r="QF120" s="161"/>
      <c r="QG120" s="160"/>
      <c r="QH120" s="160"/>
      <c r="QI120" s="160"/>
      <c r="QJ120" s="160"/>
      <c r="QK120" s="334"/>
      <c r="QL120" s="163"/>
      <c r="QM120" s="164"/>
      <c r="QN120" s="160"/>
      <c r="QO120" s="160"/>
      <c r="QP120" s="160"/>
      <c r="QQ120" s="160"/>
      <c r="QR120" s="161"/>
      <c r="QS120" s="160"/>
      <c r="QT120" s="160"/>
      <c r="QU120" s="160"/>
      <c r="QV120" s="160"/>
      <c r="QW120" s="334"/>
      <c r="QX120" s="163"/>
      <c r="QY120" s="164"/>
      <c r="QZ120" s="160"/>
      <c r="RA120" s="160"/>
      <c r="RB120" s="160"/>
      <c r="RC120" s="160"/>
      <c r="RD120" s="161"/>
      <c r="RE120" s="160"/>
      <c r="RF120" s="160"/>
      <c r="RG120" s="160"/>
      <c r="RH120" s="160"/>
      <c r="RI120" s="334"/>
      <c r="RJ120" s="163"/>
      <c r="RK120" s="164"/>
      <c r="RL120" s="160"/>
      <c r="RM120" s="160"/>
      <c r="RN120" s="160"/>
      <c r="RO120" s="160"/>
      <c r="RP120" s="161"/>
      <c r="RQ120" s="160"/>
      <c r="RR120" s="160"/>
      <c r="RS120" s="160"/>
      <c r="RT120" s="160"/>
      <c r="RU120" s="334"/>
      <c r="RV120" s="163"/>
      <c r="RW120" s="164"/>
      <c r="RX120" s="160"/>
      <c r="RY120" s="160"/>
      <c r="RZ120" s="160"/>
      <c r="SA120" s="160"/>
      <c r="SB120" s="161"/>
      <c r="SC120" s="160"/>
      <c r="SD120" s="160"/>
      <c r="SE120" s="160"/>
      <c r="SF120" s="160"/>
      <c r="SG120" s="334"/>
      <c r="SH120" s="163"/>
      <c r="SI120" s="164"/>
      <c r="SJ120" s="160"/>
      <c r="SK120" s="160"/>
      <c r="SL120" s="160"/>
      <c r="SM120" s="160"/>
      <c r="SN120" s="161"/>
      <c r="SO120" s="160"/>
      <c r="SP120" s="160"/>
      <c r="SQ120" s="160"/>
      <c r="SR120" s="160"/>
      <c r="SS120" s="334"/>
      <c r="ST120" s="163"/>
      <c r="SU120" s="164"/>
      <c r="SV120" s="160"/>
      <c r="SW120" s="160"/>
      <c r="SX120" s="160"/>
      <c r="SY120" s="160"/>
      <c r="SZ120" s="161"/>
      <c r="TA120" s="160"/>
      <c r="TB120" s="160"/>
      <c r="TC120" s="160"/>
      <c r="TD120" s="160"/>
      <c r="TE120" s="334"/>
      <c r="TF120" s="163"/>
      <c r="TG120" s="164"/>
      <c r="TH120" s="160"/>
      <c r="TI120" s="160"/>
      <c r="TJ120" s="160"/>
      <c r="TK120" s="160"/>
      <c r="TL120" s="161"/>
      <c r="TM120" s="160"/>
      <c r="TN120" s="160"/>
      <c r="TO120" s="160"/>
      <c r="TP120" s="160"/>
      <c r="TQ120" s="334"/>
      <c r="TR120" s="163"/>
      <c r="TS120" s="164"/>
      <c r="TT120" s="160"/>
      <c r="TU120" s="160"/>
      <c r="TV120" s="160"/>
      <c r="TW120" s="160"/>
      <c r="TX120" s="161"/>
      <c r="TY120" s="160"/>
      <c r="TZ120" s="160"/>
      <c r="UA120" s="160"/>
      <c r="UB120" s="160"/>
      <c r="UC120" s="334"/>
      <c r="UD120" s="163"/>
      <c r="UE120" s="164"/>
      <c r="UF120" s="160"/>
      <c r="UG120" s="160"/>
      <c r="UH120" s="160"/>
      <c r="UI120" s="160"/>
      <c r="UJ120" s="161"/>
      <c r="UK120" s="160"/>
      <c r="UL120" s="160"/>
      <c r="UM120" s="160"/>
      <c r="UN120" s="160"/>
      <c r="UO120" s="334"/>
      <c r="UP120" s="163"/>
      <c r="UQ120" s="164"/>
      <c r="UR120" s="160"/>
      <c r="US120" s="160"/>
      <c r="UT120" s="160"/>
      <c r="UU120" s="160"/>
      <c r="UV120" s="161"/>
      <c r="UW120" s="160"/>
      <c r="UX120" s="160"/>
      <c r="UY120" s="160"/>
      <c r="UZ120" s="160"/>
      <c r="VA120" s="334"/>
      <c r="VB120" s="163"/>
      <c r="VC120" s="164"/>
      <c r="VD120" s="160"/>
      <c r="VE120" s="160"/>
      <c r="VF120" s="160"/>
      <c r="VG120" s="160"/>
      <c r="VH120" s="161"/>
      <c r="VI120" s="160"/>
      <c r="VJ120" s="160"/>
      <c r="VK120" s="160"/>
      <c r="VL120" s="160"/>
      <c r="VM120" s="334"/>
      <c r="VN120" s="163"/>
      <c r="VO120" s="164"/>
      <c r="VP120" s="160"/>
      <c r="VQ120" s="160"/>
      <c r="VR120" s="160"/>
      <c r="VS120" s="160"/>
      <c r="VT120" s="161"/>
      <c r="VU120" s="160"/>
      <c r="VV120" s="160"/>
      <c r="VW120" s="160"/>
      <c r="VX120" s="160"/>
      <c r="VY120" s="334"/>
      <c r="VZ120" s="163"/>
      <c r="WA120" s="164"/>
      <c r="WB120" s="160"/>
      <c r="WC120" s="160"/>
      <c r="WD120" s="160"/>
      <c r="WE120" s="160"/>
      <c r="WF120" s="161"/>
      <c r="WG120" s="160"/>
      <c r="WH120" s="160"/>
      <c r="WI120" s="160"/>
      <c r="WJ120" s="160"/>
      <c r="WK120" s="334"/>
      <c r="WL120" s="163"/>
      <c r="WM120" s="164"/>
      <c r="WN120" s="160"/>
      <c r="WO120" s="160"/>
      <c r="WP120" s="160"/>
      <c r="WQ120" s="160"/>
      <c r="WR120" s="161"/>
      <c r="WS120" s="160"/>
      <c r="WT120" s="160"/>
      <c r="WU120" s="160"/>
      <c r="WV120" s="160"/>
      <c r="WW120" s="334"/>
      <c r="WX120" s="163"/>
      <c r="WY120" s="164"/>
      <c r="WZ120" s="160"/>
      <c r="XA120" s="160"/>
      <c r="XB120" s="160"/>
      <c r="XC120" s="160"/>
      <c r="XD120" s="161"/>
      <c r="XE120" s="160"/>
      <c r="XF120" s="160"/>
      <c r="XG120" s="160"/>
      <c r="XH120" s="160"/>
      <c r="XI120" s="334"/>
      <c r="XJ120" s="163"/>
      <c r="XK120" s="164"/>
      <c r="XL120" s="160"/>
      <c r="XM120" s="160"/>
      <c r="XN120" s="160"/>
      <c r="XO120" s="160"/>
      <c r="XP120" s="161"/>
      <c r="XQ120" s="160"/>
      <c r="XR120" s="160"/>
      <c r="XS120" s="160"/>
      <c r="XT120" s="160"/>
      <c r="XU120" s="334"/>
      <c r="XV120" s="163"/>
      <c r="XW120" s="164"/>
      <c r="XX120" s="160"/>
      <c r="XY120" s="160"/>
      <c r="XZ120" s="160"/>
      <c r="YA120" s="160"/>
      <c r="YB120" s="161"/>
      <c r="YC120" s="160"/>
      <c r="YD120" s="160"/>
      <c r="YE120" s="160"/>
      <c r="YF120" s="160"/>
      <c r="YG120" s="334"/>
      <c r="YH120" s="163"/>
      <c r="YI120" s="164"/>
      <c r="YJ120" s="160"/>
      <c r="YK120" s="160"/>
      <c r="YL120" s="160"/>
      <c r="YM120" s="160"/>
      <c r="YN120" s="161"/>
      <c r="YO120" s="160"/>
      <c r="YP120" s="160"/>
      <c r="YQ120" s="160"/>
      <c r="YR120" s="160"/>
      <c r="YS120" s="334"/>
      <c r="YT120" s="163"/>
      <c r="YU120" s="164"/>
      <c r="YV120" s="160"/>
      <c r="YW120" s="160"/>
      <c r="YX120" s="160"/>
      <c r="YY120" s="160"/>
      <c r="YZ120" s="161"/>
      <c r="ZA120" s="160"/>
      <c r="ZB120" s="160"/>
      <c r="ZC120" s="160"/>
      <c r="ZD120" s="160"/>
      <c r="ZE120" s="334"/>
      <c r="ZF120" s="163"/>
      <c r="ZG120" s="164"/>
      <c r="ZH120" s="160"/>
      <c r="ZI120" s="160"/>
      <c r="ZJ120" s="160"/>
      <c r="ZK120" s="160"/>
      <c r="ZL120" s="161"/>
      <c r="ZM120" s="160"/>
      <c r="ZN120" s="160"/>
      <c r="ZO120" s="160"/>
      <c r="ZP120" s="160"/>
      <c r="ZQ120" s="334"/>
      <c r="ZR120" s="163"/>
      <c r="ZS120" s="164"/>
      <c r="ZT120" s="160"/>
      <c r="ZU120" s="160"/>
      <c r="ZV120" s="160"/>
      <c r="ZW120" s="160"/>
      <c r="ZX120" s="161"/>
      <c r="ZY120" s="160"/>
      <c r="ZZ120" s="160"/>
      <c r="AAA120" s="160"/>
      <c r="AAB120" s="160"/>
      <c r="AAC120" s="334"/>
      <c r="AAD120" s="163"/>
      <c r="AAE120" s="164"/>
      <c r="AAF120" s="160"/>
      <c r="AAG120" s="160"/>
      <c r="AAH120" s="160"/>
      <c r="AAI120" s="160"/>
      <c r="AAJ120" s="161"/>
      <c r="AAK120" s="160"/>
      <c r="AAL120" s="160"/>
      <c r="AAM120" s="160"/>
      <c r="AAN120" s="160"/>
      <c r="AAO120" s="334"/>
      <c r="AAP120" s="163"/>
      <c r="AAQ120" s="164"/>
      <c r="AAR120" s="160"/>
      <c r="AAS120" s="160"/>
      <c r="AAT120" s="160"/>
      <c r="AAU120" s="160"/>
      <c r="AAV120" s="161"/>
      <c r="AAW120" s="160"/>
      <c r="AAX120" s="160"/>
      <c r="AAY120" s="160"/>
      <c r="AAZ120" s="160"/>
      <c r="ABA120" s="334"/>
      <c r="ABB120" s="163"/>
      <c r="ABC120" s="164"/>
      <c r="ABD120" s="160"/>
      <c r="ABE120" s="160"/>
      <c r="ABF120" s="160"/>
      <c r="ABG120" s="160"/>
      <c r="ABH120" s="161"/>
      <c r="ABI120" s="160"/>
      <c r="ABJ120" s="160"/>
      <c r="ABK120" s="160"/>
      <c r="ABL120" s="160"/>
      <c r="ABM120" s="334"/>
      <c r="ABN120" s="163"/>
      <c r="ABO120" s="164"/>
      <c r="ABP120" s="160"/>
      <c r="ABQ120" s="160"/>
      <c r="ABR120" s="160"/>
      <c r="ABS120" s="160"/>
      <c r="ABT120" s="161"/>
      <c r="ABU120" s="160"/>
      <c r="ABV120" s="160"/>
      <c r="ABW120" s="160"/>
      <c r="ABX120" s="160"/>
      <c r="ABY120" s="334"/>
      <c r="ABZ120" s="163"/>
      <c r="ACA120" s="164"/>
      <c r="ACB120" s="160"/>
      <c r="ACC120" s="160"/>
      <c r="ACD120" s="160"/>
      <c r="ACE120" s="160"/>
      <c r="ACF120" s="161"/>
      <c r="ACG120" s="160"/>
      <c r="ACH120" s="160"/>
      <c r="ACI120" s="160"/>
      <c r="ACJ120" s="160"/>
      <c r="ACK120" s="334"/>
      <c r="ACL120" s="163"/>
      <c r="ACM120" s="164"/>
      <c r="ACN120" s="160"/>
      <c r="ACO120" s="160"/>
      <c r="ACP120" s="160"/>
      <c r="ACQ120" s="160"/>
      <c r="ACR120" s="161"/>
      <c r="ACS120" s="160"/>
      <c r="ACT120" s="160"/>
      <c r="ACU120" s="160"/>
      <c r="ACV120" s="160"/>
      <c r="ACW120" s="334"/>
      <c r="ACX120" s="163"/>
      <c r="ACY120" s="164"/>
      <c r="ACZ120" s="160"/>
      <c r="ADA120" s="160"/>
      <c r="ADB120" s="160"/>
      <c r="ADC120" s="160"/>
      <c r="ADD120" s="161"/>
      <c r="ADE120" s="160"/>
      <c r="ADF120" s="160"/>
      <c r="ADG120" s="160"/>
      <c r="ADH120" s="160"/>
      <c r="ADI120" s="334"/>
      <c r="ADJ120" s="163"/>
      <c r="ADK120" s="164"/>
      <c r="ADL120" s="160"/>
      <c r="ADM120" s="160"/>
      <c r="ADN120" s="160"/>
      <c r="ADO120" s="160"/>
      <c r="ADP120" s="161"/>
      <c r="ADQ120" s="160"/>
      <c r="ADR120" s="160"/>
      <c r="ADS120" s="160"/>
      <c r="ADT120" s="160"/>
      <c r="ADU120" s="334"/>
      <c r="ADV120" s="163"/>
      <c r="ADW120" s="164"/>
      <c r="ADX120" s="160"/>
      <c r="ADY120" s="160"/>
      <c r="ADZ120" s="160"/>
      <c r="AEA120" s="160"/>
      <c r="AEB120" s="161"/>
      <c r="AEC120" s="160"/>
      <c r="AED120" s="160"/>
      <c r="AEE120" s="160"/>
      <c r="AEF120" s="160"/>
      <c r="AEG120" s="334"/>
      <c r="AEH120" s="163"/>
      <c r="AEI120" s="164"/>
      <c r="AEJ120" s="160"/>
      <c r="AEK120" s="160"/>
      <c r="AEL120" s="160"/>
      <c r="AEM120" s="160"/>
      <c r="AEN120" s="161"/>
      <c r="AEO120" s="160"/>
      <c r="AEP120" s="160"/>
      <c r="AEQ120" s="160"/>
      <c r="AER120" s="160"/>
      <c r="AES120" s="334"/>
      <c r="AET120" s="163"/>
      <c r="AEU120" s="164"/>
      <c r="AEV120" s="160"/>
      <c r="AEW120" s="160"/>
      <c r="AEX120" s="160"/>
      <c r="AEY120" s="160"/>
      <c r="AEZ120" s="161"/>
      <c r="AFA120" s="160"/>
      <c r="AFB120" s="160"/>
      <c r="AFC120" s="160"/>
      <c r="AFD120" s="160"/>
      <c r="AFE120" s="334"/>
      <c r="AFF120" s="163"/>
      <c r="AFG120" s="164"/>
      <c r="AFH120" s="160"/>
      <c r="AFI120" s="160"/>
      <c r="AFJ120" s="160"/>
      <c r="AFK120" s="160"/>
      <c r="AFL120" s="161"/>
      <c r="AFM120" s="160"/>
      <c r="AFN120" s="160"/>
      <c r="AFO120" s="160"/>
      <c r="AFP120" s="160"/>
      <c r="AFQ120" s="334"/>
      <c r="AFR120" s="163"/>
      <c r="AFS120" s="164"/>
      <c r="AFT120" s="160"/>
      <c r="AFU120" s="160"/>
      <c r="AFV120" s="160"/>
      <c r="AFW120" s="160"/>
      <c r="AFX120" s="161"/>
      <c r="AFY120" s="160"/>
      <c r="AFZ120" s="160"/>
      <c r="AGA120" s="160"/>
      <c r="AGB120" s="160"/>
      <c r="AGC120" s="334"/>
      <c r="AGD120" s="163"/>
      <c r="AGE120" s="164"/>
      <c r="AGF120" s="160"/>
      <c r="AGG120" s="160"/>
      <c r="AGH120" s="160"/>
      <c r="AGI120" s="160"/>
      <c r="AGJ120" s="161"/>
      <c r="AGK120" s="160"/>
      <c r="AGL120" s="160"/>
      <c r="AGM120" s="160"/>
      <c r="AGN120" s="160"/>
      <c r="AGO120" s="334"/>
      <c r="AGP120" s="163"/>
      <c r="AGQ120" s="164"/>
      <c r="AGR120" s="160"/>
      <c r="AGS120" s="160"/>
      <c r="AGT120" s="160"/>
      <c r="AGU120" s="160"/>
      <c r="AGV120" s="161"/>
      <c r="AGW120" s="160"/>
      <c r="AGX120" s="160"/>
      <c r="AGY120" s="160"/>
      <c r="AGZ120" s="160"/>
      <c r="AHA120" s="334"/>
      <c r="AHB120" s="163"/>
      <c r="AHC120" s="164"/>
      <c r="AHD120" s="160"/>
      <c r="AHE120" s="160"/>
      <c r="AHF120" s="160"/>
      <c r="AHG120" s="160"/>
      <c r="AHH120" s="161"/>
      <c r="AHI120" s="160"/>
      <c r="AHJ120" s="160"/>
      <c r="AHK120" s="160"/>
      <c r="AHL120" s="160"/>
      <c r="AHM120" s="334"/>
      <c r="AHN120" s="163"/>
      <c r="AHO120" s="164"/>
      <c r="AHP120" s="160"/>
      <c r="AHQ120" s="160"/>
      <c r="AHR120" s="160"/>
      <c r="AHS120" s="160"/>
      <c r="AHT120" s="161"/>
      <c r="AHU120" s="160"/>
      <c r="AHV120" s="160"/>
      <c r="AHW120" s="160"/>
      <c r="AHX120" s="160"/>
      <c r="AHY120" s="334"/>
      <c r="AHZ120" s="163"/>
      <c r="AIA120" s="164"/>
      <c r="AIB120" s="160"/>
      <c r="AIC120" s="160"/>
      <c r="AID120" s="160"/>
      <c r="AIE120" s="160"/>
      <c r="AIF120" s="161"/>
      <c r="AIG120" s="160"/>
      <c r="AIH120" s="160"/>
      <c r="AII120" s="160"/>
      <c r="AIJ120" s="160"/>
      <c r="AIK120" s="334"/>
      <c r="AIL120" s="163"/>
      <c r="AIM120" s="164"/>
      <c r="AIN120" s="160"/>
      <c r="AIO120" s="160"/>
      <c r="AIP120" s="160"/>
      <c r="AIQ120" s="160"/>
      <c r="AIR120" s="161"/>
      <c r="AIS120" s="160"/>
      <c r="AIT120" s="160"/>
      <c r="AIU120" s="160"/>
      <c r="AIV120" s="160"/>
      <c r="AIW120" s="334"/>
      <c r="AIX120" s="163"/>
      <c r="AIY120" s="164"/>
      <c r="AIZ120" s="160"/>
      <c r="AJA120" s="160"/>
      <c r="AJB120" s="160"/>
      <c r="AJC120" s="160"/>
      <c r="AJD120" s="161"/>
      <c r="AJE120" s="160"/>
      <c r="AJF120" s="160"/>
      <c r="AJG120" s="160"/>
      <c r="AJH120" s="160"/>
      <c r="AJI120" s="334"/>
      <c r="AJJ120" s="163"/>
      <c r="AJK120" s="164"/>
      <c r="AJL120" s="160"/>
      <c r="AJM120" s="160"/>
      <c r="AJN120" s="160"/>
      <c r="AJO120" s="160"/>
      <c r="AJP120" s="161"/>
      <c r="AJQ120" s="160"/>
      <c r="AJR120" s="160"/>
      <c r="AJS120" s="160"/>
      <c r="AJT120" s="160"/>
      <c r="AJU120" s="334"/>
      <c r="AJV120" s="163"/>
      <c r="AJW120" s="164"/>
      <c r="AJX120" s="160"/>
      <c r="AJY120" s="160"/>
      <c r="AJZ120" s="160"/>
      <c r="AKA120" s="160"/>
      <c r="AKB120" s="161"/>
      <c r="AKC120" s="160"/>
      <c r="AKD120" s="160"/>
      <c r="AKE120" s="160"/>
      <c r="AKF120" s="160"/>
      <c r="AKG120" s="334"/>
      <c r="AKH120" s="163"/>
      <c r="AKI120" s="164"/>
      <c r="AKJ120" s="160"/>
      <c r="AKK120" s="160"/>
      <c r="AKL120" s="160"/>
      <c r="AKM120" s="160"/>
      <c r="AKN120" s="161"/>
      <c r="AKO120" s="160"/>
      <c r="AKP120" s="160"/>
      <c r="AKQ120" s="160"/>
      <c r="AKR120" s="160"/>
      <c r="AKS120" s="334"/>
      <c r="AKT120" s="163"/>
      <c r="AKU120" s="164"/>
      <c r="AKV120" s="160"/>
      <c r="AKW120" s="160"/>
      <c r="AKX120" s="160"/>
      <c r="AKY120" s="160"/>
      <c r="AKZ120" s="161"/>
      <c r="ALA120" s="160"/>
      <c r="ALB120" s="160"/>
      <c r="ALC120" s="160"/>
      <c r="ALD120" s="160"/>
      <c r="ALE120" s="334"/>
      <c r="ALF120" s="163"/>
      <c r="ALG120" s="164"/>
      <c r="ALH120" s="160"/>
      <c r="ALI120" s="160"/>
      <c r="ALJ120" s="160"/>
      <c r="ALK120" s="160"/>
      <c r="ALL120" s="161"/>
      <c r="ALM120" s="160"/>
      <c r="ALN120" s="160"/>
      <c r="ALO120" s="160"/>
      <c r="ALP120" s="160"/>
      <c r="ALQ120" s="334"/>
      <c r="ALR120" s="163"/>
      <c r="ALS120" s="164"/>
      <c r="ALT120" s="160"/>
      <c r="ALU120" s="160"/>
      <c r="ALV120" s="160"/>
      <c r="ALW120" s="160"/>
      <c r="ALX120" s="161"/>
      <c r="ALY120" s="160"/>
      <c r="ALZ120" s="160"/>
      <c r="AMA120" s="160"/>
      <c r="AMB120" s="160"/>
      <c r="AMC120" s="334"/>
      <c r="AMD120" s="163"/>
      <c r="AME120" s="164"/>
      <c r="AMF120" s="160"/>
      <c r="AMG120" s="160"/>
      <c r="AMH120" s="160"/>
      <c r="AMI120" s="160"/>
      <c r="AMJ120" s="161"/>
      <c r="AMK120" s="160"/>
      <c r="AML120" s="160"/>
      <c r="AMM120" s="160"/>
      <c r="AMN120" s="160"/>
      <c r="AMO120" s="334"/>
      <c r="AMP120" s="163"/>
      <c r="AMQ120" s="164"/>
      <c r="AMR120" s="160"/>
      <c r="AMS120" s="160"/>
      <c r="AMT120" s="160"/>
      <c r="AMU120" s="160"/>
      <c r="AMV120" s="161"/>
      <c r="AMW120" s="160"/>
      <c r="AMX120" s="160"/>
      <c r="AMY120" s="160"/>
      <c r="AMZ120" s="160"/>
      <c r="ANA120" s="334"/>
      <c r="ANB120" s="163"/>
      <c r="ANC120" s="164"/>
      <c r="AND120" s="160"/>
      <c r="ANE120" s="160"/>
      <c r="ANF120" s="160"/>
      <c r="ANG120" s="160"/>
      <c r="ANH120" s="161"/>
      <c r="ANI120" s="160"/>
      <c r="ANJ120" s="160"/>
      <c r="ANK120" s="160"/>
      <c r="ANL120" s="160"/>
      <c r="ANM120" s="334"/>
      <c r="ANN120" s="163"/>
      <c r="ANO120" s="164"/>
      <c r="ANP120" s="160"/>
      <c r="ANQ120" s="160"/>
      <c r="ANR120" s="160"/>
      <c r="ANS120" s="160"/>
      <c r="ANT120" s="161"/>
      <c r="ANU120" s="160"/>
      <c r="ANV120" s="160"/>
      <c r="ANW120" s="160"/>
      <c r="ANX120" s="160"/>
      <c r="ANY120" s="334"/>
      <c r="ANZ120" s="163"/>
      <c r="AOA120" s="164"/>
      <c r="AOB120" s="160"/>
      <c r="AOC120" s="160"/>
      <c r="AOD120" s="160"/>
      <c r="AOE120" s="160"/>
      <c r="AOF120" s="161"/>
      <c r="AOG120" s="160"/>
      <c r="AOH120" s="160"/>
      <c r="AOI120" s="160"/>
      <c r="AOJ120" s="160"/>
      <c r="AOK120" s="334"/>
      <c r="AOL120" s="163"/>
      <c r="AOM120" s="164"/>
      <c r="AON120" s="160"/>
      <c r="AOO120" s="160"/>
      <c r="AOP120" s="160"/>
      <c r="AOQ120" s="160"/>
      <c r="AOR120" s="161"/>
      <c r="AOS120" s="160"/>
      <c r="AOT120" s="160"/>
      <c r="AOU120" s="160"/>
      <c r="AOV120" s="160"/>
      <c r="AOW120" s="334"/>
      <c r="AOX120" s="163"/>
      <c r="AOY120" s="164"/>
      <c r="AOZ120" s="160"/>
      <c r="APA120" s="160"/>
      <c r="APB120" s="160"/>
      <c r="APC120" s="160"/>
      <c r="APD120" s="161"/>
      <c r="APE120" s="160"/>
      <c r="APF120" s="160"/>
      <c r="APG120" s="160"/>
      <c r="APH120" s="160"/>
      <c r="API120" s="334"/>
      <c r="APJ120" s="163"/>
      <c r="APK120" s="164"/>
      <c r="APL120" s="160"/>
      <c r="APM120" s="160"/>
      <c r="APN120" s="160"/>
      <c r="APO120" s="160"/>
      <c r="APP120" s="161"/>
      <c r="APQ120" s="160"/>
      <c r="APR120" s="160"/>
      <c r="APS120" s="160"/>
      <c r="APT120" s="160"/>
      <c r="APU120" s="334"/>
      <c r="APV120" s="163"/>
      <c r="APW120" s="164"/>
      <c r="APX120" s="160"/>
      <c r="APY120" s="160"/>
      <c r="APZ120" s="160"/>
      <c r="AQA120" s="160"/>
      <c r="AQB120" s="161"/>
      <c r="AQC120" s="160"/>
      <c r="AQD120" s="160"/>
      <c r="AQE120" s="160"/>
      <c r="AQF120" s="160"/>
      <c r="AQG120" s="334"/>
      <c r="AQH120" s="163"/>
      <c r="AQI120" s="164"/>
      <c r="AQJ120" s="160"/>
      <c r="AQK120" s="160"/>
      <c r="AQL120" s="160"/>
      <c r="AQM120" s="160"/>
      <c r="AQN120" s="161"/>
      <c r="AQO120" s="160"/>
      <c r="AQP120" s="160"/>
      <c r="AQQ120" s="160"/>
      <c r="AQR120" s="160"/>
      <c r="AQS120" s="334"/>
      <c r="AQT120" s="163"/>
      <c r="AQU120" s="164"/>
      <c r="AQV120" s="160"/>
      <c r="AQW120" s="160"/>
      <c r="AQX120" s="160"/>
      <c r="AQY120" s="160"/>
      <c r="AQZ120" s="161"/>
      <c r="ARA120" s="160"/>
      <c r="ARB120" s="160"/>
      <c r="ARC120" s="160"/>
      <c r="ARD120" s="160"/>
      <c r="ARE120" s="334"/>
      <c r="ARF120" s="163"/>
      <c r="ARG120" s="164"/>
      <c r="ARH120" s="160"/>
      <c r="ARI120" s="160"/>
      <c r="ARJ120" s="160"/>
      <c r="ARK120" s="160"/>
      <c r="ARL120" s="161"/>
      <c r="ARM120" s="160"/>
      <c r="ARN120" s="160"/>
      <c r="ARO120" s="160"/>
      <c r="ARP120" s="160"/>
      <c r="ARQ120" s="334"/>
      <c r="ARR120" s="163"/>
      <c r="ARS120" s="164"/>
      <c r="ART120" s="160"/>
      <c r="ARU120" s="160"/>
      <c r="ARV120" s="160"/>
      <c r="ARW120" s="160"/>
      <c r="ARX120" s="161"/>
      <c r="ARY120" s="160"/>
      <c r="ARZ120" s="160"/>
      <c r="ASA120" s="160"/>
      <c r="ASB120" s="160"/>
      <c r="ASC120" s="334"/>
      <c r="ASD120" s="163"/>
      <c r="ASE120" s="164"/>
      <c r="ASF120" s="160"/>
      <c r="ASG120" s="160"/>
      <c r="ASH120" s="160"/>
      <c r="ASI120" s="160"/>
      <c r="ASJ120" s="161"/>
      <c r="ASK120" s="160"/>
      <c r="ASL120" s="160"/>
      <c r="ASM120" s="160"/>
      <c r="ASN120" s="160"/>
      <c r="ASO120" s="334"/>
      <c r="ASP120" s="163"/>
      <c r="ASQ120" s="164"/>
      <c r="ASR120" s="160"/>
      <c r="ASS120" s="160"/>
      <c r="AST120" s="160"/>
      <c r="ASU120" s="160"/>
      <c r="ASV120" s="161"/>
      <c r="ASW120" s="160"/>
      <c r="ASX120" s="160"/>
      <c r="ASY120" s="160"/>
      <c r="ASZ120" s="160"/>
      <c r="ATA120" s="334"/>
      <c r="ATB120" s="163"/>
      <c r="ATC120" s="164"/>
      <c r="ATD120" s="160"/>
      <c r="ATE120" s="160"/>
      <c r="ATF120" s="160"/>
      <c r="ATG120" s="160"/>
      <c r="ATH120" s="161"/>
      <c r="ATI120" s="160"/>
      <c r="ATJ120" s="160"/>
      <c r="ATK120" s="160"/>
      <c r="ATL120" s="160"/>
      <c r="ATM120" s="334"/>
      <c r="ATN120" s="163"/>
      <c r="ATO120" s="164"/>
      <c r="ATP120" s="160"/>
      <c r="ATQ120" s="160"/>
      <c r="ATR120" s="160"/>
      <c r="ATS120" s="160"/>
      <c r="ATT120" s="161"/>
      <c r="ATU120" s="160"/>
      <c r="ATV120" s="160"/>
      <c r="ATW120" s="160"/>
      <c r="ATX120" s="160"/>
      <c r="ATY120" s="334"/>
      <c r="ATZ120" s="163"/>
      <c r="AUA120" s="164"/>
      <c r="AUB120" s="160"/>
      <c r="AUC120" s="160"/>
      <c r="AUD120" s="160"/>
      <c r="AUE120" s="160"/>
      <c r="AUF120" s="161"/>
      <c r="AUG120" s="160"/>
      <c r="AUH120" s="160"/>
      <c r="AUI120" s="160"/>
      <c r="AUJ120" s="160"/>
      <c r="AUK120" s="334"/>
      <c r="AUL120" s="163"/>
      <c r="AUM120" s="164"/>
      <c r="AUN120" s="160"/>
      <c r="AUO120" s="160"/>
      <c r="AUP120" s="160"/>
      <c r="AUQ120" s="160"/>
      <c r="AUR120" s="161"/>
      <c r="AUS120" s="160"/>
      <c r="AUT120" s="160"/>
      <c r="AUU120" s="160"/>
      <c r="AUV120" s="160"/>
      <c r="AUW120" s="334"/>
      <c r="AUX120" s="163"/>
      <c r="AUY120" s="164"/>
      <c r="AUZ120" s="160"/>
      <c r="AVA120" s="160"/>
      <c r="AVB120" s="160"/>
      <c r="AVC120" s="160"/>
      <c r="AVD120" s="161"/>
      <c r="AVE120" s="160"/>
      <c r="AVF120" s="160"/>
      <c r="AVG120" s="160"/>
      <c r="AVH120" s="160"/>
      <c r="AVI120" s="334"/>
      <c r="AVJ120" s="163"/>
      <c r="AVK120" s="164"/>
      <c r="AVL120" s="160"/>
      <c r="AVM120" s="160"/>
      <c r="AVN120" s="160"/>
      <c r="AVO120" s="160"/>
      <c r="AVP120" s="161"/>
      <c r="AVQ120" s="160"/>
      <c r="AVR120" s="160"/>
      <c r="AVS120" s="160"/>
      <c r="AVT120" s="160"/>
      <c r="AVU120" s="334"/>
      <c r="AVV120" s="163"/>
      <c r="AVW120" s="164"/>
      <c r="AVX120" s="160"/>
      <c r="AVY120" s="160"/>
      <c r="AVZ120" s="160"/>
      <c r="AWA120" s="160"/>
      <c r="AWB120" s="161"/>
      <c r="AWC120" s="160"/>
      <c r="AWD120" s="160"/>
      <c r="AWE120" s="160"/>
      <c r="AWF120" s="160"/>
      <c r="AWG120" s="334"/>
      <c r="AWH120" s="163"/>
      <c r="AWI120" s="164"/>
      <c r="AWJ120" s="160"/>
      <c r="AWK120" s="160"/>
      <c r="AWL120" s="160"/>
      <c r="AWM120" s="160"/>
      <c r="AWN120" s="161"/>
      <c r="AWO120" s="160"/>
      <c r="AWP120" s="160"/>
      <c r="AWQ120" s="160"/>
      <c r="AWR120" s="160"/>
      <c r="AWS120" s="334"/>
      <c r="AWT120" s="163"/>
      <c r="AWU120" s="164"/>
      <c r="AWV120" s="160"/>
      <c r="AWW120" s="160"/>
      <c r="AWX120" s="160"/>
      <c r="AWY120" s="160"/>
      <c r="AWZ120" s="161"/>
      <c r="AXA120" s="160"/>
      <c r="AXB120" s="160"/>
      <c r="AXC120" s="160"/>
      <c r="AXD120" s="160"/>
      <c r="AXE120" s="334"/>
      <c r="AXF120" s="163"/>
      <c r="AXG120" s="164"/>
      <c r="AXH120" s="160"/>
      <c r="AXI120" s="160"/>
      <c r="AXJ120" s="160"/>
      <c r="AXK120" s="160"/>
      <c r="AXL120" s="161"/>
      <c r="AXM120" s="160"/>
      <c r="AXN120" s="160"/>
      <c r="AXO120" s="160"/>
      <c r="AXP120" s="160"/>
      <c r="AXQ120" s="334"/>
      <c r="AXR120" s="163"/>
      <c r="AXS120" s="164"/>
      <c r="AXT120" s="160"/>
      <c r="AXU120" s="160"/>
      <c r="AXV120" s="160"/>
      <c r="AXW120" s="160"/>
      <c r="AXX120" s="161"/>
      <c r="AXY120" s="160"/>
      <c r="AXZ120" s="160"/>
      <c r="AYA120" s="160"/>
      <c r="AYB120" s="160"/>
      <c r="AYC120" s="334"/>
      <c r="AYD120" s="163"/>
      <c r="AYE120" s="164"/>
      <c r="AYF120" s="160"/>
      <c r="AYG120" s="160"/>
      <c r="AYH120" s="160"/>
      <c r="AYI120" s="160"/>
      <c r="AYJ120" s="161"/>
      <c r="AYK120" s="160"/>
      <c r="AYL120" s="160"/>
      <c r="AYM120" s="160"/>
      <c r="AYN120" s="160"/>
      <c r="AYO120" s="334"/>
      <c r="AYP120" s="163"/>
      <c r="AYQ120" s="164"/>
      <c r="AYR120" s="160"/>
      <c r="AYS120" s="160"/>
      <c r="AYT120" s="160"/>
      <c r="AYU120" s="160"/>
      <c r="AYV120" s="161"/>
      <c r="AYW120" s="160"/>
      <c r="AYX120" s="160"/>
      <c r="AYY120" s="160"/>
      <c r="AYZ120" s="160"/>
      <c r="AZA120" s="334"/>
      <c r="AZB120" s="163"/>
      <c r="AZC120" s="164"/>
      <c r="AZD120" s="160"/>
      <c r="AZE120" s="160"/>
      <c r="AZF120" s="160"/>
      <c r="AZG120" s="160"/>
      <c r="AZH120" s="161"/>
      <c r="AZI120" s="160"/>
      <c r="AZJ120" s="160"/>
      <c r="AZK120" s="160"/>
      <c r="AZL120" s="160"/>
      <c r="AZM120" s="334"/>
      <c r="AZN120" s="163"/>
      <c r="AZO120" s="164"/>
      <c r="AZP120" s="160"/>
      <c r="AZQ120" s="160"/>
      <c r="AZR120" s="160"/>
      <c r="AZS120" s="160"/>
      <c r="AZT120" s="161"/>
      <c r="AZU120" s="160"/>
      <c r="AZV120" s="160"/>
      <c r="AZW120" s="160"/>
      <c r="AZX120" s="160"/>
      <c r="AZY120" s="334"/>
      <c r="AZZ120" s="163"/>
      <c r="BAA120" s="164"/>
      <c r="BAB120" s="160"/>
      <c r="BAC120" s="160"/>
      <c r="BAD120" s="160"/>
      <c r="BAE120" s="160"/>
      <c r="BAF120" s="161"/>
      <c r="BAG120" s="160"/>
      <c r="BAH120" s="160"/>
      <c r="BAI120" s="160"/>
      <c r="BAJ120" s="160"/>
      <c r="BAK120" s="334"/>
      <c r="BAL120" s="163"/>
      <c r="BAM120" s="164"/>
      <c r="BAN120" s="160"/>
      <c r="BAO120" s="160"/>
      <c r="BAP120" s="160"/>
      <c r="BAQ120" s="160"/>
      <c r="BAR120" s="161"/>
      <c r="BAS120" s="160"/>
      <c r="BAT120" s="160"/>
      <c r="BAU120" s="160"/>
      <c r="BAV120" s="160"/>
      <c r="BAW120" s="334"/>
      <c r="BAX120" s="163"/>
      <c r="BAY120" s="164"/>
      <c r="BAZ120" s="160"/>
      <c r="BBA120" s="160"/>
      <c r="BBB120" s="160"/>
      <c r="BBC120" s="160"/>
      <c r="BBD120" s="161"/>
      <c r="BBE120" s="160"/>
      <c r="BBF120" s="160"/>
      <c r="BBG120" s="160"/>
      <c r="BBH120" s="160"/>
      <c r="BBI120" s="334"/>
      <c r="BBJ120" s="163"/>
      <c r="BBK120" s="164"/>
      <c r="BBL120" s="160"/>
      <c r="BBM120" s="160"/>
      <c r="BBN120" s="160"/>
      <c r="BBO120" s="160"/>
      <c r="BBP120" s="161"/>
      <c r="BBQ120" s="160"/>
      <c r="BBR120" s="160"/>
      <c r="BBS120" s="160"/>
      <c r="BBT120" s="160"/>
      <c r="BBU120" s="334"/>
      <c r="BBV120" s="163"/>
      <c r="BBW120" s="164"/>
      <c r="BBX120" s="160"/>
      <c r="BBY120" s="160"/>
      <c r="BBZ120" s="160"/>
      <c r="BCA120" s="160"/>
      <c r="BCB120" s="161"/>
      <c r="BCC120" s="160"/>
      <c r="BCD120" s="160"/>
      <c r="BCE120" s="160"/>
      <c r="BCF120" s="160"/>
      <c r="BCG120" s="334"/>
      <c r="BCH120" s="163"/>
      <c r="BCI120" s="164"/>
      <c r="BCJ120" s="160"/>
      <c r="BCK120" s="160"/>
      <c r="BCL120" s="160"/>
      <c r="BCM120" s="160"/>
      <c r="BCN120" s="161"/>
      <c r="BCO120" s="160"/>
      <c r="BCP120" s="160"/>
      <c r="BCQ120" s="160"/>
      <c r="BCR120" s="160"/>
      <c r="BCS120" s="334"/>
      <c r="BCT120" s="163"/>
      <c r="BCU120" s="164"/>
      <c r="BCV120" s="160"/>
      <c r="BCW120" s="160"/>
      <c r="BCX120" s="160"/>
      <c r="BCY120" s="160"/>
      <c r="BCZ120" s="161"/>
      <c r="BDA120" s="160"/>
      <c r="BDB120" s="160"/>
      <c r="BDC120" s="160"/>
      <c r="BDD120" s="160"/>
      <c r="BDE120" s="334"/>
      <c r="BDF120" s="163"/>
      <c r="BDG120" s="164"/>
      <c r="BDH120" s="160"/>
      <c r="BDI120" s="160"/>
      <c r="BDJ120" s="160"/>
      <c r="BDK120" s="160"/>
      <c r="BDL120" s="161"/>
      <c r="BDM120" s="160"/>
      <c r="BDN120" s="160"/>
      <c r="BDO120" s="160"/>
      <c r="BDP120" s="160"/>
      <c r="BDQ120" s="334"/>
      <c r="BDR120" s="163"/>
      <c r="BDS120" s="164"/>
      <c r="BDT120" s="160"/>
      <c r="BDU120" s="160"/>
      <c r="BDV120" s="160"/>
      <c r="BDW120" s="160"/>
      <c r="BDX120" s="161"/>
      <c r="BDY120" s="160"/>
      <c r="BDZ120" s="160"/>
      <c r="BEA120" s="160"/>
      <c r="BEB120" s="160"/>
      <c r="BEC120" s="334"/>
      <c r="BED120" s="163"/>
      <c r="BEE120" s="164"/>
      <c r="BEF120" s="160"/>
      <c r="BEG120" s="160"/>
      <c r="BEH120" s="160"/>
      <c r="BEI120" s="160"/>
      <c r="BEJ120" s="161"/>
      <c r="BEK120" s="160"/>
      <c r="BEL120" s="160"/>
      <c r="BEM120" s="160"/>
      <c r="BEN120" s="160"/>
      <c r="BEO120" s="334"/>
      <c r="BEP120" s="163"/>
      <c r="BEQ120" s="164"/>
      <c r="BER120" s="160"/>
      <c r="BES120" s="160"/>
      <c r="BET120" s="160"/>
      <c r="BEU120" s="160"/>
      <c r="BEV120" s="161"/>
      <c r="BEW120" s="160"/>
      <c r="BEX120" s="160"/>
      <c r="BEY120" s="160"/>
      <c r="BEZ120" s="160"/>
      <c r="BFA120" s="334"/>
      <c r="BFB120" s="163"/>
      <c r="BFC120" s="164"/>
      <c r="BFD120" s="160"/>
      <c r="BFE120" s="160"/>
      <c r="BFF120" s="160"/>
      <c r="BFG120" s="160"/>
      <c r="BFH120" s="161"/>
      <c r="BFI120" s="160"/>
      <c r="BFJ120" s="160"/>
      <c r="BFK120" s="160"/>
      <c r="BFL120" s="160"/>
      <c r="BFM120" s="334"/>
      <c r="BFN120" s="163"/>
      <c r="BFO120" s="164"/>
      <c r="BFP120" s="160"/>
      <c r="BFQ120" s="160"/>
      <c r="BFR120" s="160"/>
      <c r="BFS120" s="160"/>
      <c r="BFT120" s="161"/>
      <c r="BFU120" s="160"/>
      <c r="BFV120" s="160"/>
      <c r="BFW120" s="160"/>
      <c r="BFX120" s="160"/>
      <c r="BFY120" s="334"/>
      <c r="BFZ120" s="163"/>
      <c r="BGA120" s="164"/>
      <c r="BGB120" s="160"/>
      <c r="BGC120" s="160"/>
      <c r="BGD120" s="160"/>
      <c r="BGE120" s="160"/>
      <c r="BGF120" s="161"/>
      <c r="BGG120" s="160"/>
      <c r="BGH120" s="160"/>
      <c r="BGI120" s="160"/>
      <c r="BGJ120" s="160"/>
      <c r="BGK120" s="334"/>
      <c r="BGL120" s="163"/>
      <c r="BGM120" s="164"/>
      <c r="BGN120" s="160"/>
      <c r="BGO120" s="160"/>
      <c r="BGP120" s="160"/>
      <c r="BGQ120" s="160"/>
      <c r="BGR120" s="161"/>
      <c r="BGS120" s="160"/>
      <c r="BGT120" s="160"/>
      <c r="BGU120" s="160"/>
      <c r="BGV120" s="160"/>
      <c r="BGW120" s="334"/>
      <c r="BGX120" s="163"/>
      <c r="BGY120" s="164"/>
      <c r="BGZ120" s="160"/>
      <c r="BHA120" s="160"/>
      <c r="BHB120" s="160"/>
      <c r="BHC120" s="160"/>
      <c r="BHD120" s="161"/>
      <c r="BHE120" s="160"/>
      <c r="BHF120" s="160"/>
      <c r="BHG120" s="160"/>
      <c r="BHH120" s="160"/>
      <c r="BHI120" s="334"/>
      <c r="BHJ120" s="163"/>
      <c r="BHK120" s="164"/>
      <c r="BHL120" s="160"/>
      <c r="BHM120" s="160"/>
      <c r="BHN120" s="160"/>
      <c r="BHO120" s="160"/>
      <c r="BHP120" s="161"/>
      <c r="BHQ120" s="160"/>
      <c r="BHR120" s="160"/>
      <c r="BHS120" s="160"/>
      <c r="BHT120" s="160"/>
      <c r="BHU120" s="334"/>
      <c r="BHV120" s="163"/>
      <c r="BHW120" s="164"/>
      <c r="BHX120" s="160"/>
      <c r="BHY120" s="160"/>
      <c r="BHZ120" s="160"/>
      <c r="BIA120" s="160"/>
      <c r="BIB120" s="161"/>
      <c r="BIC120" s="160"/>
      <c r="BID120" s="160"/>
      <c r="BIE120" s="160"/>
      <c r="BIF120" s="160"/>
      <c r="BIG120" s="334"/>
      <c r="BIH120" s="163"/>
      <c r="BII120" s="164"/>
      <c r="BIJ120" s="160"/>
      <c r="BIK120" s="160"/>
      <c r="BIL120" s="160"/>
      <c r="BIM120" s="160"/>
      <c r="BIN120" s="161"/>
      <c r="BIO120" s="160"/>
      <c r="BIP120" s="160"/>
      <c r="BIQ120" s="160"/>
      <c r="BIR120" s="160"/>
      <c r="BIS120" s="334"/>
      <c r="BIT120" s="163"/>
      <c r="BIU120" s="164"/>
      <c r="BIV120" s="160"/>
      <c r="BIW120" s="160"/>
      <c r="BIX120" s="160"/>
      <c r="BIY120" s="160"/>
      <c r="BIZ120" s="161"/>
      <c r="BJA120" s="160"/>
      <c r="BJB120" s="160"/>
      <c r="BJC120" s="160"/>
      <c r="BJD120" s="160"/>
      <c r="BJE120" s="334"/>
      <c r="BJF120" s="163"/>
      <c r="BJG120" s="164"/>
      <c r="BJH120" s="160"/>
      <c r="BJI120" s="160"/>
      <c r="BJJ120" s="160"/>
      <c r="BJK120" s="160"/>
      <c r="BJL120" s="161"/>
      <c r="BJM120" s="160"/>
      <c r="BJN120" s="160"/>
      <c r="BJO120" s="160"/>
      <c r="BJP120" s="160"/>
      <c r="BJQ120" s="334"/>
      <c r="BJR120" s="163"/>
      <c r="BJS120" s="164"/>
      <c r="BJT120" s="160"/>
      <c r="BJU120" s="160"/>
      <c r="BJV120" s="160"/>
      <c r="BJW120" s="160"/>
      <c r="BJX120" s="161"/>
      <c r="BJY120" s="160"/>
      <c r="BJZ120" s="160"/>
      <c r="BKA120" s="160"/>
      <c r="BKB120" s="160"/>
      <c r="BKC120" s="334"/>
      <c r="BKD120" s="163"/>
      <c r="BKE120" s="164"/>
      <c r="BKF120" s="160"/>
      <c r="BKG120" s="160"/>
      <c r="BKH120" s="160"/>
      <c r="BKI120" s="160"/>
      <c r="BKJ120" s="161"/>
      <c r="BKK120" s="160"/>
      <c r="BKL120" s="160"/>
      <c r="BKM120" s="160"/>
      <c r="BKN120" s="160"/>
      <c r="BKO120" s="334"/>
      <c r="BKP120" s="163"/>
      <c r="BKQ120" s="164"/>
      <c r="BKR120" s="160"/>
      <c r="BKS120" s="160"/>
      <c r="BKT120" s="160"/>
      <c r="BKU120" s="160"/>
      <c r="BKV120" s="161"/>
      <c r="BKW120" s="160"/>
      <c r="BKX120" s="160"/>
      <c r="BKY120" s="160"/>
      <c r="BKZ120" s="160"/>
      <c r="BLA120" s="334"/>
      <c r="BLB120" s="163"/>
      <c r="BLC120" s="164"/>
      <c r="BLD120" s="160"/>
      <c r="BLE120" s="160"/>
      <c r="BLF120" s="160"/>
      <c r="BLG120" s="160"/>
      <c r="BLH120" s="161"/>
      <c r="BLI120" s="160"/>
      <c r="BLJ120" s="160"/>
      <c r="BLK120" s="160"/>
      <c r="BLL120" s="160"/>
      <c r="BLM120" s="334"/>
      <c r="BLN120" s="163"/>
      <c r="BLO120" s="164"/>
      <c r="BLP120" s="160"/>
      <c r="BLQ120" s="160"/>
      <c r="BLR120" s="160"/>
      <c r="BLS120" s="160"/>
      <c r="BLT120" s="161"/>
      <c r="BLU120" s="160"/>
      <c r="BLV120" s="160"/>
      <c r="BLW120" s="160"/>
      <c r="BLX120" s="160"/>
      <c r="BLY120" s="334"/>
      <c r="BLZ120" s="163"/>
      <c r="BMA120" s="164"/>
      <c r="BMB120" s="160"/>
      <c r="BMC120" s="160"/>
      <c r="BMD120" s="160"/>
      <c r="BME120" s="160"/>
      <c r="BMF120" s="161"/>
      <c r="BMG120" s="160"/>
      <c r="BMH120" s="160"/>
      <c r="BMI120" s="160"/>
      <c r="BMJ120" s="160"/>
      <c r="BMK120" s="334"/>
      <c r="BML120" s="163"/>
      <c r="BMM120" s="164"/>
      <c r="BMN120" s="160"/>
      <c r="BMO120" s="160"/>
      <c r="BMP120" s="160"/>
      <c r="BMQ120" s="160"/>
      <c r="BMR120" s="161"/>
      <c r="BMS120" s="160"/>
      <c r="BMT120" s="160"/>
      <c r="BMU120" s="160"/>
      <c r="BMV120" s="160"/>
      <c r="BMW120" s="334"/>
      <c r="BMX120" s="163"/>
      <c r="BMY120" s="164"/>
      <c r="BMZ120" s="160"/>
      <c r="BNA120" s="160"/>
      <c r="BNB120" s="160"/>
      <c r="BNC120" s="160"/>
      <c r="BND120" s="161"/>
      <c r="BNE120" s="160"/>
      <c r="BNF120" s="160"/>
      <c r="BNG120" s="160"/>
      <c r="BNH120" s="160"/>
      <c r="BNI120" s="334"/>
      <c r="BNJ120" s="163"/>
      <c r="BNK120" s="164"/>
      <c r="BNL120" s="160"/>
      <c r="BNM120" s="160"/>
      <c r="BNN120" s="160"/>
      <c r="BNO120" s="160"/>
      <c r="BNP120" s="161"/>
      <c r="BNQ120" s="160"/>
      <c r="BNR120" s="160"/>
      <c r="BNS120" s="160"/>
      <c r="BNT120" s="160"/>
      <c r="BNU120" s="334"/>
      <c r="BNV120" s="163"/>
      <c r="BNW120" s="164"/>
      <c r="BNX120" s="160"/>
      <c r="BNY120" s="160"/>
      <c r="BNZ120" s="160"/>
      <c r="BOA120" s="160"/>
      <c r="BOB120" s="161"/>
      <c r="BOC120" s="160"/>
      <c r="BOD120" s="160"/>
      <c r="BOE120" s="160"/>
      <c r="BOF120" s="160"/>
      <c r="BOG120" s="334"/>
      <c r="BOH120" s="163"/>
      <c r="BOI120" s="164"/>
      <c r="BOJ120" s="160"/>
      <c r="BOK120" s="160"/>
      <c r="BOL120" s="160"/>
      <c r="BOM120" s="160"/>
      <c r="BON120" s="161"/>
      <c r="BOO120" s="160"/>
      <c r="BOP120" s="160"/>
      <c r="BOQ120" s="160"/>
      <c r="BOR120" s="160"/>
      <c r="BOS120" s="334"/>
      <c r="BOT120" s="163"/>
      <c r="BOU120" s="164"/>
      <c r="BOV120" s="160"/>
      <c r="BOW120" s="160"/>
      <c r="BOX120" s="160"/>
      <c r="BOY120" s="160"/>
      <c r="BOZ120" s="161"/>
      <c r="BPA120" s="160"/>
      <c r="BPB120" s="160"/>
      <c r="BPC120" s="160"/>
      <c r="BPD120" s="160"/>
      <c r="BPE120" s="334"/>
      <c r="BPF120" s="163"/>
      <c r="BPG120" s="164"/>
      <c r="BPH120" s="160"/>
      <c r="BPI120" s="160"/>
      <c r="BPJ120" s="160"/>
      <c r="BPK120" s="160"/>
      <c r="BPL120" s="161"/>
      <c r="BPM120" s="160"/>
      <c r="BPN120" s="160"/>
      <c r="BPO120" s="160"/>
      <c r="BPP120" s="160"/>
      <c r="BPQ120" s="334"/>
      <c r="BPR120" s="163"/>
      <c r="BPS120" s="164"/>
      <c r="BPT120" s="160"/>
      <c r="BPU120" s="160"/>
      <c r="BPV120" s="160"/>
      <c r="BPW120" s="160"/>
      <c r="BPX120" s="161"/>
      <c r="BPY120" s="160"/>
      <c r="BPZ120" s="160"/>
      <c r="BQA120" s="160"/>
      <c r="BQB120" s="160"/>
      <c r="BQC120" s="334"/>
      <c r="BQD120" s="163"/>
      <c r="BQE120" s="164"/>
      <c r="BQF120" s="160"/>
      <c r="BQG120" s="160"/>
      <c r="BQH120" s="160"/>
      <c r="BQI120" s="160"/>
      <c r="BQJ120" s="161"/>
      <c r="BQK120" s="160"/>
      <c r="BQL120" s="160"/>
      <c r="BQM120" s="160"/>
      <c r="BQN120" s="160"/>
      <c r="BQO120" s="334"/>
      <c r="BQP120" s="163"/>
      <c r="BQQ120" s="164"/>
      <c r="BQR120" s="160"/>
      <c r="BQS120" s="160"/>
      <c r="BQT120" s="160"/>
      <c r="BQU120" s="160"/>
      <c r="BQV120" s="161"/>
      <c r="BQW120" s="160"/>
      <c r="BQX120" s="160"/>
      <c r="BQY120" s="160"/>
      <c r="BQZ120" s="160"/>
      <c r="BRA120" s="334"/>
      <c r="BRB120" s="163"/>
      <c r="BRC120" s="164"/>
      <c r="BRD120" s="160"/>
      <c r="BRE120" s="160"/>
      <c r="BRF120" s="160"/>
      <c r="BRG120" s="160"/>
      <c r="BRH120" s="161"/>
      <c r="BRI120" s="160"/>
      <c r="BRJ120" s="160"/>
      <c r="BRK120" s="160"/>
      <c r="BRL120" s="160"/>
      <c r="BRM120" s="334"/>
      <c r="BRN120" s="163"/>
      <c r="BRO120" s="164"/>
      <c r="BRP120" s="160"/>
      <c r="BRQ120" s="160"/>
      <c r="BRR120" s="160"/>
      <c r="BRS120" s="160"/>
      <c r="BRT120" s="161"/>
      <c r="BRU120" s="160"/>
      <c r="BRV120" s="160"/>
      <c r="BRW120" s="160"/>
      <c r="BRX120" s="160"/>
      <c r="BRY120" s="334"/>
      <c r="BRZ120" s="163"/>
      <c r="BSA120" s="164"/>
      <c r="BSB120" s="160"/>
      <c r="BSC120" s="160"/>
      <c r="BSD120" s="160"/>
      <c r="BSE120" s="160"/>
      <c r="BSF120" s="161"/>
      <c r="BSG120" s="160"/>
      <c r="BSH120" s="160"/>
      <c r="BSI120" s="160"/>
      <c r="BSJ120" s="160"/>
      <c r="BSK120" s="334"/>
      <c r="BSL120" s="163"/>
      <c r="BSM120" s="164"/>
      <c r="BSN120" s="160"/>
      <c r="BSO120" s="160"/>
      <c r="BSP120" s="160"/>
      <c r="BSQ120" s="160"/>
      <c r="BSR120" s="161"/>
      <c r="BSS120" s="160"/>
      <c r="BST120" s="160"/>
      <c r="BSU120" s="160"/>
      <c r="BSV120" s="160"/>
      <c r="BSW120" s="334"/>
      <c r="BSX120" s="163"/>
      <c r="BSY120" s="164"/>
      <c r="BSZ120" s="160"/>
      <c r="BTA120" s="160"/>
      <c r="BTB120" s="160"/>
      <c r="BTC120" s="160"/>
      <c r="BTD120" s="161"/>
      <c r="BTE120" s="160"/>
      <c r="BTF120" s="160"/>
      <c r="BTG120" s="160"/>
      <c r="BTH120" s="160"/>
      <c r="BTI120" s="334"/>
      <c r="BTJ120" s="163"/>
      <c r="BTK120" s="164"/>
      <c r="BTL120" s="160"/>
      <c r="BTM120" s="160"/>
      <c r="BTN120" s="160"/>
      <c r="BTO120" s="160"/>
      <c r="BTP120" s="161"/>
      <c r="BTQ120" s="160"/>
      <c r="BTR120" s="160"/>
      <c r="BTS120" s="160"/>
      <c r="BTT120" s="160"/>
      <c r="BTU120" s="334"/>
      <c r="BTV120" s="163"/>
      <c r="BTW120" s="164"/>
      <c r="BTX120" s="160"/>
      <c r="BTY120" s="160"/>
      <c r="BTZ120" s="160"/>
      <c r="BUA120" s="160"/>
      <c r="BUB120" s="161"/>
      <c r="BUC120" s="160"/>
      <c r="BUD120" s="160"/>
      <c r="BUE120" s="160"/>
      <c r="BUF120" s="160"/>
      <c r="BUG120" s="334"/>
      <c r="BUH120" s="163"/>
      <c r="BUI120" s="164"/>
      <c r="BUJ120" s="160"/>
      <c r="BUK120" s="160"/>
      <c r="BUL120" s="160"/>
      <c r="BUM120" s="160"/>
      <c r="BUN120" s="161"/>
      <c r="BUO120" s="160"/>
      <c r="BUP120" s="160"/>
      <c r="BUQ120" s="160"/>
      <c r="BUR120" s="160"/>
      <c r="BUS120" s="334"/>
      <c r="BUT120" s="163"/>
      <c r="BUU120" s="164"/>
      <c r="BUV120" s="160"/>
      <c r="BUW120" s="160"/>
      <c r="BUX120" s="160"/>
      <c r="BUY120" s="160"/>
      <c r="BUZ120" s="161"/>
      <c r="BVA120" s="160"/>
      <c r="BVB120" s="160"/>
      <c r="BVC120" s="160"/>
      <c r="BVD120" s="160"/>
      <c r="BVE120" s="334"/>
      <c r="BVF120" s="163"/>
      <c r="BVG120" s="164"/>
      <c r="BVH120" s="160"/>
      <c r="BVI120" s="160"/>
      <c r="BVJ120" s="160"/>
      <c r="BVK120" s="160"/>
      <c r="BVL120" s="161"/>
      <c r="BVM120" s="160"/>
      <c r="BVN120" s="160"/>
      <c r="BVO120" s="160"/>
      <c r="BVP120" s="160"/>
      <c r="BVQ120" s="334"/>
      <c r="BVR120" s="163"/>
      <c r="BVS120" s="164"/>
      <c r="BVT120" s="160"/>
      <c r="BVU120" s="160"/>
      <c r="BVV120" s="160"/>
      <c r="BVW120" s="160"/>
      <c r="BVX120" s="161"/>
      <c r="BVY120" s="160"/>
      <c r="BVZ120" s="160"/>
      <c r="BWA120" s="160"/>
      <c r="BWB120" s="160"/>
      <c r="BWC120" s="334"/>
      <c r="BWD120" s="163"/>
      <c r="BWE120" s="164"/>
      <c r="BWF120" s="160"/>
      <c r="BWG120" s="160"/>
      <c r="BWH120" s="160"/>
      <c r="BWI120" s="160"/>
      <c r="BWJ120" s="161"/>
      <c r="BWK120" s="160"/>
      <c r="BWL120" s="160"/>
      <c r="BWM120" s="160"/>
      <c r="BWN120" s="160"/>
      <c r="BWO120" s="334"/>
      <c r="BWP120" s="163"/>
      <c r="BWQ120" s="164"/>
      <c r="BWR120" s="160"/>
      <c r="BWS120" s="160"/>
      <c r="BWT120" s="160"/>
      <c r="BWU120" s="160"/>
      <c r="BWV120" s="161"/>
      <c r="BWW120" s="160"/>
      <c r="BWX120" s="160"/>
      <c r="BWY120" s="160"/>
      <c r="BWZ120" s="160"/>
      <c r="BXA120" s="334"/>
      <c r="BXB120" s="163"/>
      <c r="BXC120" s="164"/>
      <c r="BXD120" s="160"/>
      <c r="BXE120" s="160"/>
      <c r="BXF120" s="160"/>
      <c r="BXG120" s="160"/>
      <c r="BXH120" s="161"/>
      <c r="BXI120" s="160"/>
      <c r="BXJ120" s="160"/>
      <c r="BXK120" s="160"/>
      <c r="BXL120" s="160"/>
      <c r="BXM120" s="334"/>
      <c r="BXN120" s="163"/>
      <c r="BXO120" s="164"/>
      <c r="BXP120" s="160"/>
      <c r="BXQ120" s="160"/>
      <c r="BXR120" s="160"/>
      <c r="BXS120" s="160"/>
      <c r="BXT120" s="161"/>
      <c r="BXU120" s="160"/>
      <c r="BXV120" s="160"/>
      <c r="BXW120" s="160"/>
      <c r="BXX120" s="160"/>
      <c r="BXY120" s="334"/>
      <c r="BXZ120" s="163"/>
      <c r="BYA120" s="164"/>
      <c r="BYB120" s="160"/>
      <c r="BYC120" s="160"/>
      <c r="BYD120" s="160"/>
      <c r="BYE120" s="160"/>
      <c r="BYF120" s="161"/>
      <c r="BYG120" s="160"/>
      <c r="BYH120" s="160"/>
      <c r="BYI120" s="160"/>
      <c r="BYJ120" s="160"/>
      <c r="BYK120" s="334"/>
      <c r="BYL120" s="163"/>
      <c r="BYM120" s="164"/>
      <c r="BYN120" s="160"/>
      <c r="BYO120" s="160"/>
      <c r="BYP120" s="160"/>
      <c r="BYQ120" s="160"/>
      <c r="BYR120" s="161"/>
      <c r="BYS120" s="160"/>
      <c r="BYT120" s="160"/>
      <c r="BYU120" s="160"/>
      <c r="BYV120" s="160"/>
      <c r="BYW120" s="334"/>
      <c r="BYX120" s="163"/>
      <c r="BYY120" s="164"/>
      <c r="BYZ120" s="160"/>
      <c r="BZA120" s="160"/>
      <c r="BZB120" s="160"/>
      <c r="BZC120" s="160"/>
      <c r="BZD120" s="161"/>
      <c r="BZE120" s="160"/>
      <c r="BZF120" s="160"/>
      <c r="BZG120" s="160"/>
      <c r="BZH120" s="160"/>
      <c r="BZI120" s="334"/>
      <c r="BZJ120" s="163"/>
      <c r="BZK120" s="164"/>
      <c r="BZL120" s="160"/>
      <c r="BZM120" s="160"/>
      <c r="BZN120" s="160"/>
      <c r="BZO120" s="160"/>
      <c r="BZP120" s="161"/>
      <c r="BZQ120" s="160"/>
      <c r="BZR120" s="160"/>
      <c r="BZS120" s="160"/>
      <c r="BZT120" s="160"/>
      <c r="BZU120" s="334"/>
      <c r="BZV120" s="163"/>
      <c r="BZW120" s="164"/>
      <c r="BZX120" s="160"/>
      <c r="BZY120" s="160"/>
      <c r="BZZ120" s="160"/>
      <c r="CAA120" s="160"/>
      <c r="CAB120" s="161"/>
      <c r="CAC120" s="160"/>
      <c r="CAD120" s="160"/>
      <c r="CAE120" s="160"/>
      <c r="CAF120" s="160"/>
      <c r="CAG120" s="334"/>
      <c r="CAH120" s="163"/>
      <c r="CAI120" s="164"/>
      <c r="CAJ120" s="160"/>
      <c r="CAK120" s="160"/>
      <c r="CAL120" s="160"/>
      <c r="CAM120" s="160"/>
      <c r="CAN120" s="161"/>
      <c r="CAO120" s="160"/>
      <c r="CAP120" s="160"/>
      <c r="CAQ120" s="160"/>
      <c r="CAR120" s="160"/>
      <c r="CAS120" s="334"/>
      <c r="CAT120" s="163"/>
      <c r="CAU120" s="164"/>
      <c r="CAV120" s="160"/>
      <c r="CAW120" s="160"/>
      <c r="CAX120" s="160"/>
      <c r="CAY120" s="160"/>
      <c r="CAZ120" s="161"/>
      <c r="CBA120" s="160"/>
      <c r="CBB120" s="160"/>
      <c r="CBC120" s="160"/>
      <c r="CBD120" s="160"/>
      <c r="CBE120" s="334"/>
      <c r="CBF120" s="163"/>
      <c r="CBG120" s="164"/>
      <c r="CBH120" s="160"/>
      <c r="CBI120" s="160"/>
      <c r="CBJ120" s="160"/>
      <c r="CBK120" s="160"/>
      <c r="CBL120" s="161"/>
      <c r="CBM120" s="160"/>
      <c r="CBN120" s="160"/>
      <c r="CBO120" s="160"/>
      <c r="CBP120" s="160"/>
      <c r="CBQ120" s="334"/>
      <c r="CBR120" s="163"/>
      <c r="CBS120" s="164"/>
      <c r="CBT120" s="160"/>
      <c r="CBU120" s="160"/>
      <c r="CBV120" s="160"/>
      <c r="CBW120" s="160"/>
      <c r="CBX120" s="161"/>
      <c r="CBY120" s="160"/>
      <c r="CBZ120" s="160"/>
      <c r="CCA120" s="160"/>
      <c r="CCB120" s="160"/>
      <c r="CCC120" s="334"/>
      <c r="CCD120" s="163"/>
      <c r="CCE120" s="164"/>
      <c r="CCF120" s="160"/>
      <c r="CCG120" s="160"/>
      <c r="CCH120" s="160"/>
      <c r="CCI120" s="160"/>
      <c r="CCJ120" s="161"/>
      <c r="CCK120" s="160"/>
      <c r="CCL120" s="160"/>
      <c r="CCM120" s="160"/>
      <c r="CCN120" s="160"/>
      <c r="CCO120" s="334"/>
      <c r="CCP120" s="163"/>
      <c r="CCQ120" s="164"/>
      <c r="CCR120" s="160"/>
      <c r="CCS120" s="160"/>
      <c r="CCT120" s="160"/>
      <c r="CCU120" s="160"/>
      <c r="CCV120" s="161"/>
      <c r="CCW120" s="160"/>
      <c r="CCX120" s="160"/>
      <c r="CCY120" s="160"/>
      <c r="CCZ120" s="160"/>
      <c r="CDA120" s="334"/>
      <c r="CDB120" s="163"/>
      <c r="CDC120" s="164"/>
      <c r="CDD120" s="160"/>
      <c r="CDE120" s="160"/>
      <c r="CDF120" s="160"/>
      <c r="CDG120" s="160"/>
      <c r="CDH120" s="161"/>
      <c r="CDI120" s="160"/>
      <c r="CDJ120" s="160"/>
      <c r="CDK120" s="160"/>
      <c r="CDL120" s="160"/>
      <c r="CDM120" s="334"/>
      <c r="CDN120" s="163"/>
      <c r="CDO120" s="164"/>
      <c r="CDP120" s="160"/>
      <c r="CDQ120" s="160"/>
      <c r="CDR120" s="160"/>
      <c r="CDS120" s="160"/>
      <c r="CDT120" s="161"/>
      <c r="CDU120" s="160"/>
      <c r="CDV120" s="160"/>
      <c r="CDW120" s="160"/>
      <c r="CDX120" s="160"/>
      <c r="CDY120" s="334"/>
      <c r="CDZ120" s="163"/>
      <c r="CEA120" s="164"/>
      <c r="CEB120" s="160"/>
      <c r="CEC120" s="160"/>
      <c r="CED120" s="160"/>
      <c r="CEE120" s="160"/>
      <c r="CEF120" s="161"/>
      <c r="CEG120" s="160"/>
      <c r="CEH120" s="160"/>
      <c r="CEI120" s="160"/>
      <c r="CEJ120" s="160"/>
      <c r="CEK120" s="334"/>
      <c r="CEL120" s="163"/>
      <c r="CEM120" s="164"/>
      <c r="CEN120" s="160"/>
      <c r="CEO120" s="160"/>
      <c r="CEP120" s="160"/>
      <c r="CEQ120" s="160"/>
      <c r="CER120" s="161"/>
      <c r="CES120" s="160"/>
      <c r="CET120" s="160"/>
      <c r="CEU120" s="160"/>
      <c r="CEV120" s="160"/>
      <c r="CEW120" s="334"/>
      <c r="CEX120" s="163"/>
      <c r="CEY120" s="164"/>
      <c r="CEZ120" s="160"/>
      <c r="CFA120" s="160"/>
      <c r="CFB120" s="160"/>
      <c r="CFC120" s="160"/>
      <c r="CFD120" s="161"/>
      <c r="CFE120" s="160"/>
      <c r="CFF120" s="160"/>
      <c r="CFG120" s="160"/>
      <c r="CFH120" s="160"/>
      <c r="CFI120" s="334"/>
      <c r="CFJ120" s="163"/>
      <c r="CFK120" s="164"/>
      <c r="CFL120" s="160"/>
      <c r="CFM120" s="160"/>
      <c r="CFN120" s="160"/>
      <c r="CFO120" s="160"/>
      <c r="CFP120" s="161"/>
      <c r="CFQ120" s="160"/>
      <c r="CFR120" s="160"/>
      <c r="CFS120" s="160"/>
      <c r="CFT120" s="160"/>
      <c r="CFU120" s="334"/>
      <c r="CFV120" s="163"/>
      <c r="CFW120" s="164"/>
      <c r="CFX120" s="160"/>
      <c r="CFY120" s="160"/>
      <c r="CFZ120" s="160"/>
      <c r="CGA120" s="160"/>
      <c r="CGB120" s="161"/>
      <c r="CGC120" s="160"/>
      <c r="CGD120" s="160"/>
      <c r="CGE120" s="160"/>
      <c r="CGF120" s="160"/>
      <c r="CGG120" s="334"/>
      <c r="CGH120" s="163"/>
      <c r="CGI120" s="164"/>
      <c r="CGJ120" s="160"/>
      <c r="CGK120" s="160"/>
      <c r="CGL120" s="160"/>
      <c r="CGM120" s="160"/>
      <c r="CGN120" s="161"/>
      <c r="CGO120" s="160"/>
      <c r="CGP120" s="160"/>
      <c r="CGQ120" s="160"/>
      <c r="CGR120" s="160"/>
      <c r="CGS120" s="334"/>
      <c r="CGT120" s="163"/>
      <c r="CGU120" s="164"/>
      <c r="CGV120" s="160"/>
      <c r="CGW120" s="160"/>
      <c r="CGX120" s="160"/>
      <c r="CGY120" s="160"/>
      <c r="CGZ120" s="161"/>
      <c r="CHA120" s="160"/>
      <c r="CHB120" s="160"/>
      <c r="CHC120" s="160"/>
      <c r="CHD120" s="160"/>
      <c r="CHE120" s="334"/>
      <c r="CHF120" s="163"/>
      <c r="CHG120" s="164"/>
      <c r="CHH120" s="160"/>
      <c r="CHI120" s="160"/>
      <c r="CHJ120" s="160"/>
      <c r="CHK120" s="160"/>
      <c r="CHL120" s="161"/>
      <c r="CHM120" s="160"/>
      <c r="CHN120" s="160"/>
      <c r="CHO120" s="160"/>
      <c r="CHP120" s="160"/>
      <c r="CHQ120" s="334"/>
      <c r="CHR120" s="163"/>
      <c r="CHS120" s="164"/>
      <c r="CHT120" s="160"/>
      <c r="CHU120" s="160"/>
      <c r="CHV120" s="160"/>
      <c r="CHW120" s="160"/>
      <c r="CHX120" s="161"/>
      <c r="CHY120" s="160"/>
      <c r="CHZ120" s="160"/>
      <c r="CIA120" s="160"/>
      <c r="CIB120" s="160"/>
      <c r="CIC120" s="334"/>
      <c r="CID120" s="163"/>
      <c r="CIE120" s="164"/>
      <c r="CIF120" s="160"/>
      <c r="CIG120" s="160"/>
      <c r="CIH120" s="160"/>
      <c r="CII120" s="160"/>
      <c r="CIJ120" s="161"/>
      <c r="CIK120" s="160"/>
      <c r="CIL120" s="160"/>
      <c r="CIM120" s="160"/>
      <c r="CIN120" s="160"/>
      <c r="CIO120" s="334"/>
      <c r="CIP120" s="163"/>
      <c r="CIQ120" s="164"/>
      <c r="CIR120" s="160"/>
      <c r="CIS120" s="160"/>
      <c r="CIT120" s="160"/>
      <c r="CIU120" s="160"/>
      <c r="CIV120" s="161"/>
      <c r="CIW120" s="160"/>
      <c r="CIX120" s="160"/>
      <c r="CIY120" s="160"/>
      <c r="CIZ120" s="160"/>
      <c r="CJA120" s="334"/>
      <c r="CJB120" s="163"/>
      <c r="CJC120" s="164"/>
      <c r="CJD120" s="160"/>
      <c r="CJE120" s="160"/>
      <c r="CJF120" s="160"/>
      <c r="CJG120" s="160"/>
      <c r="CJH120" s="161"/>
      <c r="CJI120" s="160"/>
      <c r="CJJ120" s="160"/>
      <c r="CJK120" s="160"/>
      <c r="CJL120" s="160"/>
      <c r="CJM120" s="334"/>
      <c r="CJN120" s="163"/>
      <c r="CJO120" s="164"/>
      <c r="CJP120" s="160"/>
      <c r="CJQ120" s="160"/>
      <c r="CJR120" s="160"/>
      <c r="CJS120" s="160"/>
      <c r="CJT120" s="161"/>
      <c r="CJU120" s="160"/>
      <c r="CJV120" s="160"/>
      <c r="CJW120" s="160"/>
      <c r="CJX120" s="160"/>
      <c r="CJY120" s="334"/>
      <c r="CJZ120" s="163"/>
      <c r="CKA120" s="164"/>
      <c r="CKB120" s="160"/>
      <c r="CKC120" s="160"/>
      <c r="CKD120" s="160"/>
      <c r="CKE120" s="160"/>
      <c r="CKF120" s="161"/>
      <c r="CKG120" s="160"/>
      <c r="CKH120" s="160"/>
      <c r="CKI120" s="160"/>
      <c r="CKJ120" s="160"/>
      <c r="CKK120" s="334"/>
      <c r="CKL120" s="163"/>
      <c r="CKM120" s="164"/>
      <c r="CKN120" s="160"/>
      <c r="CKO120" s="160"/>
      <c r="CKP120" s="160"/>
      <c r="CKQ120" s="160"/>
      <c r="CKR120" s="161"/>
      <c r="CKS120" s="160"/>
      <c r="CKT120" s="160"/>
      <c r="CKU120" s="160"/>
      <c r="CKV120" s="160"/>
      <c r="CKW120" s="334"/>
      <c r="CKX120" s="163"/>
      <c r="CKY120" s="164"/>
      <c r="CKZ120" s="160"/>
      <c r="CLA120" s="160"/>
      <c r="CLB120" s="160"/>
      <c r="CLC120" s="160"/>
      <c r="CLD120" s="161"/>
      <c r="CLE120" s="160"/>
      <c r="CLF120" s="160"/>
      <c r="CLG120" s="160"/>
      <c r="CLH120" s="160"/>
      <c r="CLI120" s="334"/>
      <c r="CLJ120" s="163"/>
      <c r="CLK120" s="164"/>
      <c r="CLL120" s="160"/>
      <c r="CLM120" s="160"/>
      <c r="CLN120" s="160"/>
      <c r="CLO120" s="160"/>
      <c r="CLP120" s="161"/>
      <c r="CLQ120" s="160"/>
      <c r="CLR120" s="160"/>
      <c r="CLS120" s="160"/>
      <c r="CLT120" s="160"/>
      <c r="CLU120" s="334"/>
      <c r="CLV120" s="163"/>
      <c r="CLW120" s="164"/>
      <c r="CLX120" s="160"/>
      <c r="CLY120" s="160"/>
      <c r="CLZ120" s="160"/>
      <c r="CMA120" s="160"/>
      <c r="CMB120" s="161"/>
      <c r="CMC120" s="160"/>
      <c r="CMD120" s="160"/>
      <c r="CME120" s="160"/>
      <c r="CMF120" s="160"/>
      <c r="CMG120" s="334"/>
      <c r="CMH120" s="163"/>
      <c r="CMI120" s="164"/>
      <c r="CMJ120" s="160"/>
      <c r="CMK120" s="160"/>
      <c r="CML120" s="160"/>
      <c r="CMM120" s="160"/>
      <c r="CMN120" s="161"/>
      <c r="CMO120" s="160"/>
      <c r="CMP120" s="160"/>
      <c r="CMQ120" s="160"/>
      <c r="CMR120" s="160"/>
      <c r="CMS120" s="334"/>
      <c r="CMT120" s="163"/>
      <c r="CMU120" s="164"/>
      <c r="CMV120" s="160"/>
      <c r="CMW120" s="160"/>
      <c r="CMX120" s="160"/>
      <c r="CMY120" s="160"/>
      <c r="CMZ120" s="161"/>
      <c r="CNA120" s="160"/>
      <c r="CNB120" s="160"/>
      <c r="CNC120" s="160"/>
      <c r="CND120" s="160"/>
      <c r="CNE120" s="334"/>
      <c r="CNF120" s="163"/>
      <c r="CNG120" s="164"/>
      <c r="CNH120" s="160"/>
      <c r="CNI120" s="160"/>
      <c r="CNJ120" s="160"/>
      <c r="CNK120" s="160"/>
      <c r="CNL120" s="161"/>
      <c r="CNM120" s="160"/>
      <c r="CNN120" s="160"/>
      <c r="CNO120" s="160"/>
      <c r="CNP120" s="160"/>
      <c r="CNQ120" s="334"/>
      <c r="CNR120" s="163"/>
      <c r="CNS120" s="164"/>
      <c r="CNT120" s="160"/>
      <c r="CNU120" s="160"/>
      <c r="CNV120" s="160"/>
      <c r="CNW120" s="160"/>
      <c r="CNX120" s="161"/>
      <c r="CNY120" s="160"/>
      <c r="CNZ120" s="160"/>
      <c r="COA120" s="160"/>
      <c r="COB120" s="160"/>
      <c r="COC120" s="334"/>
      <c r="COD120" s="163"/>
      <c r="COE120" s="164"/>
      <c r="COF120" s="160"/>
      <c r="COG120" s="160"/>
      <c r="COH120" s="160"/>
      <c r="COI120" s="160"/>
      <c r="COJ120" s="161"/>
      <c r="COK120" s="160"/>
      <c r="COL120" s="160"/>
      <c r="COM120" s="160"/>
      <c r="CON120" s="160"/>
      <c r="COO120" s="334"/>
      <c r="COP120" s="163"/>
      <c r="COQ120" s="164"/>
      <c r="COR120" s="160"/>
      <c r="COS120" s="160"/>
      <c r="COT120" s="160"/>
      <c r="COU120" s="160"/>
      <c r="COV120" s="161"/>
      <c r="COW120" s="160"/>
      <c r="COX120" s="160"/>
      <c r="COY120" s="160"/>
      <c r="COZ120" s="160"/>
      <c r="CPA120" s="334"/>
      <c r="CPB120" s="163"/>
      <c r="CPC120" s="164"/>
      <c r="CPD120" s="160"/>
      <c r="CPE120" s="160"/>
      <c r="CPF120" s="160"/>
      <c r="CPG120" s="160"/>
      <c r="CPH120" s="161"/>
      <c r="CPI120" s="160"/>
      <c r="CPJ120" s="160"/>
      <c r="CPK120" s="160"/>
      <c r="CPL120" s="160"/>
      <c r="CPM120" s="334"/>
      <c r="CPN120" s="163"/>
      <c r="CPO120" s="164"/>
      <c r="CPP120" s="160"/>
      <c r="CPQ120" s="160"/>
      <c r="CPR120" s="160"/>
      <c r="CPS120" s="160"/>
      <c r="CPT120" s="161"/>
      <c r="CPU120" s="160"/>
      <c r="CPV120" s="160"/>
      <c r="CPW120" s="160"/>
      <c r="CPX120" s="160"/>
      <c r="CPY120" s="334"/>
      <c r="CPZ120" s="163"/>
      <c r="CQA120" s="164"/>
      <c r="CQB120" s="160"/>
      <c r="CQC120" s="160"/>
      <c r="CQD120" s="160"/>
      <c r="CQE120" s="160"/>
      <c r="CQF120" s="161"/>
      <c r="CQG120" s="160"/>
      <c r="CQH120" s="160"/>
      <c r="CQI120" s="160"/>
      <c r="CQJ120" s="160"/>
      <c r="CQK120" s="334"/>
      <c r="CQL120" s="163"/>
      <c r="CQM120" s="164"/>
      <c r="CQN120" s="160"/>
      <c r="CQO120" s="160"/>
      <c r="CQP120" s="160"/>
      <c r="CQQ120" s="160"/>
      <c r="CQR120" s="161"/>
      <c r="CQS120" s="160"/>
      <c r="CQT120" s="160"/>
      <c r="CQU120" s="160"/>
      <c r="CQV120" s="160"/>
      <c r="CQW120" s="334"/>
      <c r="CQX120" s="163"/>
      <c r="CQY120" s="164"/>
      <c r="CQZ120" s="160"/>
      <c r="CRA120" s="160"/>
      <c r="CRB120" s="160"/>
      <c r="CRC120" s="160"/>
      <c r="CRD120" s="161"/>
      <c r="CRE120" s="160"/>
      <c r="CRF120" s="160"/>
      <c r="CRG120" s="160"/>
      <c r="CRH120" s="160"/>
      <c r="CRI120" s="334"/>
      <c r="CRJ120" s="163"/>
      <c r="CRK120" s="164"/>
      <c r="CRL120" s="160"/>
      <c r="CRM120" s="160"/>
      <c r="CRN120" s="160"/>
      <c r="CRO120" s="160"/>
      <c r="CRP120" s="161"/>
      <c r="CRQ120" s="160"/>
      <c r="CRR120" s="160"/>
      <c r="CRS120" s="160"/>
      <c r="CRT120" s="160"/>
      <c r="CRU120" s="334"/>
      <c r="CRV120" s="163"/>
      <c r="CRW120" s="164"/>
      <c r="CRX120" s="160"/>
      <c r="CRY120" s="160"/>
      <c r="CRZ120" s="160"/>
      <c r="CSA120" s="160"/>
      <c r="CSB120" s="161"/>
      <c r="CSC120" s="160"/>
      <c r="CSD120" s="160"/>
      <c r="CSE120" s="160"/>
      <c r="CSF120" s="160"/>
      <c r="CSG120" s="334"/>
      <c r="CSH120" s="163"/>
      <c r="CSI120" s="164"/>
      <c r="CSJ120" s="160"/>
      <c r="CSK120" s="160"/>
      <c r="CSL120" s="160"/>
      <c r="CSM120" s="160"/>
      <c r="CSN120" s="161"/>
      <c r="CSO120" s="160"/>
      <c r="CSP120" s="160"/>
      <c r="CSQ120" s="160"/>
      <c r="CSR120" s="160"/>
      <c r="CSS120" s="334"/>
      <c r="CST120" s="163"/>
      <c r="CSU120" s="164"/>
      <c r="CSV120" s="160"/>
      <c r="CSW120" s="160"/>
      <c r="CSX120" s="160"/>
      <c r="CSY120" s="160"/>
      <c r="CSZ120" s="161"/>
      <c r="CTA120" s="160"/>
      <c r="CTB120" s="160"/>
      <c r="CTC120" s="160"/>
      <c r="CTD120" s="160"/>
      <c r="CTE120" s="334"/>
      <c r="CTF120" s="163"/>
      <c r="CTG120" s="164"/>
      <c r="CTH120" s="160"/>
      <c r="CTI120" s="160"/>
      <c r="CTJ120" s="160"/>
      <c r="CTK120" s="160"/>
      <c r="CTL120" s="161"/>
      <c r="CTM120" s="160"/>
      <c r="CTN120" s="160"/>
      <c r="CTO120" s="160"/>
      <c r="CTP120" s="160"/>
      <c r="CTQ120" s="334"/>
      <c r="CTR120" s="163"/>
      <c r="CTS120" s="164"/>
      <c r="CTT120" s="160"/>
      <c r="CTU120" s="160"/>
      <c r="CTV120" s="160"/>
      <c r="CTW120" s="160"/>
      <c r="CTX120" s="161"/>
      <c r="CTY120" s="160"/>
      <c r="CTZ120" s="160"/>
      <c r="CUA120" s="160"/>
      <c r="CUB120" s="160"/>
      <c r="CUC120" s="334"/>
      <c r="CUD120" s="163"/>
      <c r="CUE120" s="164"/>
      <c r="CUF120" s="160"/>
      <c r="CUG120" s="160"/>
      <c r="CUH120" s="160"/>
      <c r="CUI120" s="160"/>
      <c r="CUJ120" s="161"/>
      <c r="CUK120" s="160"/>
      <c r="CUL120" s="160"/>
      <c r="CUM120" s="160"/>
      <c r="CUN120" s="160"/>
      <c r="CUO120" s="334"/>
      <c r="CUP120" s="163"/>
      <c r="CUQ120" s="164"/>
      <c r="CUR120" s="160"/>
      <c r="CUS120" s="160"/>
      <c r="CUT120" s="160"/>
      <c r="CUU120" s="160"/>
      <c r="CUV120" s="161"/>
      <c r="CUW120" s="160"/>
      <c r="CUX120" s="160"/>
      <c r="CUY120" s="160"/>
      <c r="CUZ120" s="160"/>
      <c r="CVA120" s="334"/>
      <c r="CVB120" s="163"/>
      <c r="CVC120" s="164"/>
      <c r="CVD120" s="160"/>
      <c r="CVE120" s="160"/>
      <c r="CVF120" s="160"/>
      <c r="CVG120" s="160"/>
      <c r="CVH120" s="161"/>
      <c r="CVI120" s="160"/>
      <c r="CVJ120" s="160"/>
      <c r="CVK120" s="160"/>
      <c r="CVL120" s="160"/>
      <c r="CVM120" s="334"/>
      <c r="CVN120" s="163"/>
      <c r="CVO120" s="164"/>
      <c r="CVP120" s="160"/>
      <c r="CVQ120" s="160"/>
      <c r="CVR120" s="160"/>
      <c r="CVS120" s="160"/>
      <c r="CVT120" s="161"/>
      <c r="CVU120" s="160"/>
      <c r="CVV120" s="160"/>
      <c r="CVW120" s="160"/>
      <c r="CVX120" s="160"/>
      <c r="CVY120" s="334"/>
      <c r="CVZ120" s="163"/>
      <c r="CWA120" s="164"/>
      <c r="CWB120" s="160"/>
      <c r="CWC120" s="160"/>
      <c r="CWD120" s="160"/>
      <c r="CWE120" s="160"/>
      <c r="CWF120" s="161"/>
      <c r="CWG120" s="160"/>
      <c r="CWH120" s="160"/>
      <c r="CWI120" s="160"/>
      <c r="CWJ120" s="160"/>
      <c r="CWK120" s="334"/>
      <c r="CWL120" s="163"/>
      <c r="CWM120" s="164"/>
      <c r="CWN120" s="160"/>
      <c r="CWO120" s="160"/>
      <c r="CWP120" s="160"/>
      <c r="CWQ120" s="160"/>
      <c r="CWR120" s="161"/>
      <c r="CWS120" s="160"/>
      <c r="CWT120" s="160"/>
      <c r="CWU120" s="160"/>
      <c r="CWV120" s="160"/>
      <c r="CWW120" s="334"/>
      <c r="CWX120" s="163"/>
      <c r="CWY120" s="164"/>
      <c r="CWZ120" s="160"/>
      <c r="CXA120" s="160"/>
      <c r="CXB120" s="160"/>
      <c r="CXC120" s="160"/>
      <c r="CXD120" s="161"/>
      <c r="CXE120" s="160"/>
      <c r="CXF120" s="160"/>
      <c r="CXG120" s="160"/>
      <c r="CXH120" s="160"/>
      <c r="CXI120" s="334"/>
      <c r="CXJ120" s="163"/>
      <c r="CXK120" s="164"/>
      <c r="CXL120" s="160"/>
      <c r="CXM120" s="160"/>
      <c r="CXN120" s="160"/>
      <c r="CXO120" s="160"/>
      <c r="CXP120" s="161"/>
      <c r="CXQ120" s="160"/>
      <c r="CXR120" s="160"/>
      <c r="CXS120" s="160"/>
      <c r="CXT120" s="160"/>
      <c r="CXU120" s="334"/>
      <c r="CXV120" s="163"/>
      <c r="CXW120" s="164"/>
      <c r="CXX120" s="160"/>
      <c r="CXY120" s="160"/>
      <c r="CXZ120" s="160"/>
      <c r="CYA120" s="160"/>
      <c r="CYB120" s="161"/>
      <c r="CYC120" s="160"/>
      <c r="CYD120" s="160"/>
      <c r="CYE120" s="160"/>
      <c r="CYF120" s="160"/>
      <c r="CYG120" s="334"/>
      <c r="CYH120" s="163"/>
      <c r="CYI120" s="164"/>
      <c r="CYJ120" s="160"/>
      <c r="CYK120" s="160"/>
      <c r="CYL120" s="160"/>
      <c r="CYM120" s="160"/>
      <c r="CYN120" s="161"/>
      <c r="CYO120" s="160"/>
      <c r="CYP120" s="160"/>
      <c r="CYQ120" s="160"/>
      <c r="CYR120" s="160"/>
      <c r="CYS120" s="334"/>
      <c r="CYT120" s="163"/>
      <c r="CYU120" s="164"/>
      <c r="CYV120" s="160"/>
      <c r="CYW120" s="160"/>
      <c r="CYX120" s="160"/>
      <c r="CYY120" s="160"/>
      <c r="CYZ120" s="161"/>
      <c r="CZA120" s="160"/>
      <c r="CZB120" s="160"/>
      <c r="CZC120" s="160"/>
      <c r="CZD120" s="160"/>
      <c r="CZE120" s="334"/>
      <c r="CZF120" s="163"/>
      <c r="CZG120" s="164"/>
      <c r="CZH120" s="160"/>
      <c r="CZI120" s="160"/>
      <c r="CZJ120" s="160"/>
      <c r="CZK120" s="160"/>
      <c r="CZL120" s="161"/>
      <c r="CZM120" s="160"/>
      <c r="CZN120" s="160"/>
      <c r="CZO120" s="160"/>
      <c r="CZP120" s="160"/>
      <c r="CZQ120" s="334"/>
      <c r="CZR120" s="163"/>
      <c r="CZS120" s="164"/>
      <c r="CZT120" s="160"/>
      <c r="CZU120" s="160"/>
      <c r="CZV120" s="160"/>
      <c r="CZW120" s="160"/>
      <c r="CZX120" s="161"/>
      <c r="CZY120" s="160"/>
      <c r="CZZ120" s="160"/>
      <c r="DAA120" s="160"/>
      <c r="DAB120" s="160"/>
      <c r="DAC120" s="334"/>
      <c r="DAD120" s="163"/>
      <c r="DAE120" s="164"/>
      <c r="DAF120" s="160"/>
      <c r="DAG120" s="160"/>
      <c r="DAH120" s="160"/>
      <c r="DAI120" s="160"/>
      <c r="DAJ120" s="161"/>
      <c r="DAK120" s="160"/>
      <c r="DAL120" s="160"/>
      <c r="DAM120" s="160"/>
      <c r="DAN120" s="160"/>
      <c r="DAO120" s="334"/>
      <c r="DAP120" s="163"/>
      <c r="DAQ120" s="164"/>
      <c r="DAR120" s="160"/>
      <c r="DAS120" s="160"/>
      <c r="DAT120" s="160"/>
      <c r="DAU120" s="160"/>
      <c r="DAV120" s="161"/>
      <c r="DAW120" s="160"/>
      <c r="DAX120" s="160"/>
      <c r="DAY120" s="160"/>
      <c r="DAZ120" s="160"/>
      <c r="DBA120" s="334"/>
      <c r="DBB120" s="163"/>
      <c r="DBC120" s="164"/>
      <c r="DBD120" s="160"/>
      <c r="DBE120" s="160"/>
      <c r="DBF120" s="160"/>
      <c r="DBG120" s="160"/>
      <c r="DBH120" s="161"/>
      <c r="DBI120" s="160"/>
      <c r="DBJ120" s="160"/>
      <c r="DBK120" s="160"/>
      <c r="DBL120" s="160"/>
      <c r="DBM120" s="334"/>
      <c r="DBN120" s="163"/>
      <c r="DBO120" s="164"/>
      <c r="DBP120" s="160"/>
      <c r="DBQ120" s="160"/>
      <c r="DBR120" s="160"/>
      <c r="DBS120" s="160"/>
      <c r="DBT120" s="161"/>
      <c r="DBU120" s="160"/>
      <c r="DBV120" s="160"/>
      <c r="DBW120" s="160"/>
      <c r="DBX120" s="160"/>
      <c r="DBY120" s="334"/>
      <c r="DBZ120" s="163"/>
      <c r="DCA120" s="164"/>
      <c r="DCB120" s="160"/>
      <c r="DCC120" s="160"/>
      <c r="DCD120" s="160"/>
      <c r="DCE120" s="160"/>
      <c r="DCF120" s="161"/>
      <c r="DCG120" s="160"/>
      <c r="DCH120" s="160"/>
      <c r="DCI120" s="160"/>
      <c r="DCJ120" s="160"/>
      <c r="DCK120" s="334"/>
      <c r="DCL120" s="163"/>
      <c r="DCM120" s="164"/>
      <c r="DCN120" s="160"/>
      <c r="DCO120" s="160"/>
      <c r="DCP120" s="160"/>
      <c r="DCQ120" s="160"/>
      <c r="DCR120" s="161"/>
      <c r="DCS120" s="160"/>
      <c r="DCT120" s="160"/>
      <c r="DCU120" s="160"/>
      <c r="DCV120" s="160"/>
      <c r="DCW120" s="334"/>
      <c r="DCX120" s="163"/>
      <c r="DCY120" s="164"/>
      <c r="DCZ120" s="160"/>
      <c r="DDA120" s="160"/>
      <c r="DDB120" s="160"/>
      <c r="DDC120" s="160"/>
      <c r="DDD120" s="161"/>
      <c r="DDE120" s="160"/>
      <c r="DDF120" s="160"/>
      <c r="DDG120" s="160"/>
      <c r="DDH120" s="160"/>
      <c r="DDI120" s="334"/>
      <c r="DDJ120" s="163"/>
      <c r="DDK120" s="164"/>
      <c r="DDL120" s="160"/>
      <c r="DDM120" s="160"/>
      <c r="DDN120" s="160"/>
      <c r="DDO120" s="160"/>
      <c r="DDP120" s="161"/>
      <c r="DDQ120" s="160"/>
      <c r="DDR120" s="160"/>
      <c r="DDS120" s="160"/>
      <c r="DDT120" s="160"/>
      <c r="DDU120" s="334"/>
      <c r="DDV120" s="163"/>
      <c r="DDW120" s="164"/>
      <c r="DDX120" s="160"/>
      <c r="DDY120" s="160"/>
      <c r="DDZ120" s="160"/>
      <c r="DEA120" s="160"/>
      <c r="DEB120" s="161"/>
      <c r="DEC120" s="160"/>
      <c r="DED120" s="160"/>
      <c r="DEE120" s="160"/>
      <c r="DEF120" s="160"/>
      <c r="DEG120" s="334"/>
      <c r="DEH120" s="163"/>
      <c r="DEI120" s="164"/>
      <c r="DEJ120" s="160"/>
      <c r="DEK120" s="160"/>
      <c r="DEL120" s="160"/>
      <c r="DEM120" s="160"/>
      <c r="DEN120" s="161"/>
      <c r="DEO120" s="160"/>
      <c r="DEP120" s="160"/>
      <c r="DEQ120" s="160"/>
      <c r="DER120" s="160"/>
      <c r="DES120" s="334"/>
      <c r="DET120" s="163"/>
      <c r="DEU120" s="164"/>
      <c r="DEV120" s="160"/>
      <c r="DEW120" s="160"/>
      <c r="DEX120" s="160"/>
      <c r="DEY120" s="160"/>
      <c r="DEZ120" s="161"/>
      <c r="DFA120" s="160"/>
      <c r="DFB120" s="160"/>
      <c r="DFC120" s="160"/>
      <c r="DFD120" s="160"/>
      <c r="DFE120" s="334"/>
      <c r="DFF120" s="163"/>
      <c r="DFG120" s="164"/>
      <c r="DFH120" s="160"/>
      <c r="DFI120" s="160"/>
      <c r="DFJ120" s="160"/>
      <c r="DFK120" s="160"/>
      <c r="DFL120" s="161"/>
      <c r="DFM120" s="160"/>
      <c r="DFN120" s="160"/>
      <c r="DFO120" s="160"/>
      <c r="DFP120" s="160"/>
      <c r="DFQ120" s="334"/>
      <c r="DFR120" s="163"/>
      <c r="DFS120" s="164"/>
      <c r="DFT120" s="160"/>
      <c r="DFU120" s="160"/>
      <c r="DFV120" s="160"/>
      <c r="DFW120" s="160"/>
      <c r="DFX120" s="161"/>
      <c r="DFY120" s="160"/>
      <c r="DFZ120" s="160"/>
      <c r="DGA120" s="160"/>
      <c r="DGB120" s="160"/>
      <c r="DGC120" s="334"/>
      <c r="DGD120" s="163"/>
      <c r="DGE120" s="164"/>
      <c r="DGF120" s="160"/>
      <c r="DGG120" s="160"/>
      <c r="DGH120" s="160"/>
      <c r="DGI120" s="160"/>
      <c r="DGJ120" s="161"/>
      <c r="DGK120" s="160"/>
      <c r="DGL120" s="160"/>
      <c r="DGM120" s="160"/>
      <c r="DGN120" s="160"/>
      <c r="DGO120" s="334"/>
      <c r="DGP120" s="163"/>
      <c r="DGQ120" s="164"/>
      <c r="DGR120" s="160"/>
      <c r="DGS120" s="160"/>
      <c r="DGT120" s="160"/>
      <c r="DGU120" s="160"/>
      <c r="DGV120" s="161"/>
      <c r="DGW120" s="160"/>
      <c r="DGX120" s="160"/>
      <c r="DGY120" s="160"/>
      <c r="DGZ120" s="160"/>
      <c r="DHA120" s="334"/>
      <c r="DHB120" s="163"/>
      <c r="DHC120" s="164"/>
      <c r="DHD120" s="160"/>
      <c r="DHE120" s="160"/>
      <c r="DHF120" s="160"/>
      <c r="DHG120" s="160"/>
      <c r="DHH120" s="161"/>
      <c r="DHI120" s="160"/>
      <c r="DHJ120" s="160"/>
      <c r="DHK120" s="160"/>
      <c r="DHL120" s="160"/>
      <c r="DHM120" s="334"/>
      <c r="DHN120" s="163"/>
      <c r="DHO120" s="164"/>
      <c r="DHP120" s="160"/>
      <c r="DHQ120" s="160"/>
      <c r="DHR120" s="160"/>
      <c r="DHS120" s="160"/>
      <c r="DHT120" s="161"/>
      <c r="DHU120" s="160"/>
      <c r="DHV120" s="160"/>
      <c r="DHW120" s="160"/>
      <c r="DHX120" s="160"/>
      <c r="DHY120" s="334"/>
      <c r="DHZ120" s="163"/>
      <c r="DIA120" s="164"/>
      <c r="DIB120" s="160"/>
      <c r="DIC120" s="160"/>
      <c r="DID120" s="160"/>
      <c r="DIE120" s="160"/>
      <c r="DIF120" s="161"/>
      <c r="DIG120" s="160"/>
      <c r="DIH120" s="160"/>
      <c r="DII120" s="160"/>
      <c r="DIJ120" s="160"/>
      <c r="DIK120" s="334"/>
      <c r="DIL120" s="163"/>
      <c r="DIM120" s="164"/>
      <c r="DIN120" s="160"/>
      <c r="DIO120" s="160"/>
      <c r="DIP120" s="160"/>
      <c r="DIQ120" s="160"/>
      <c r="DIR120" s="161"/>
      <c r="DIS120" s="160"/>
      <c r="DIT120" s="160"/>
      <c r="DIU120" s="160"/>
      <c r="DIV120" s="160"/>
      <c r="DIW120" s="334"/>
      <c r="DIX120" s="163"/>
      <c r="DIY120" s="164"/>
      <c r="DIZ120" s="160"/>
      <c r="DJA120" s="160"/>
      <c r="DJB120" s="160"/>
      <c r="DJC120" s="160"/>
      <c r="DJD120" s="161"/>
      <c r="DJE120" s="160"/>
      <c r="DJF120" s="160"/>
      <c r="DJG120" s="160"/>
      <c r="DJH120" s="160"/>
      <c r="DJI120" s="334"/>
      <c r="DJJ120" s="163"/>
      <c r="DJK120" s="164"/>
      <c r="DJL120" s="160"/>
      <c r="DJM120" s="160"/>
      <c r="DJN120" s="160"/>
      <c r="DJO120" s="160"/>
      <c r="DJP120" s="161"/>
      <c r="DJQ120" s="160"/>
      <c r="DJR120" s="160"/>
      <c r="DJS120" s="160"/>
      <c r="DJT120" s="160"/>
      <c r="DJU120" s="334"/>
      <c r="DJV120" s="163"/>
      <c r="DJW120" s="164"/>
      <c r="DJX120" s="160"/>
      <c r="DJY120" s="160"/>
      <c r="DJZ120" s="160"/>
      <c r="DKA120" s="160"/>
      <c r="DKB120" s="161"/>
      <c r="DKC120" s="160"/>
      <c r="DKD120" s="160"/>
      <c r="DKE120" s="160"/>
      <c r="DKF120" s="160"/>
      <c r="DKG120" s="334"/>
      <c r="DKH120" s="163"/>
      <c r="DKI120" s="164"/>
      <c r="DKJ120" s="160"/>
      <c r="DKK120" s="160"/>
      <c r="DKL120" s="160"/>
      <c r="DKM120" s="160"/>
      <c r="DKN120" s="161"/>
      <c r="DKO120" s="160"/>
      <c r="DKP120" s="160"/>
      <c r="DKQ120" s="160"/>
      <c r="DKR120" s="160"/>
      <c r="DKS120" s="334"/>
      <c r="DKT120" s="163"/>
      <c r="DKU120" s="164"/>
      <c r="DKV120" s="160"/>
      <c r="DKW120" s="160"/>
      <c r="DKX120" s="160"/>
      <c r="DKY120" s="160"/>
      <c r="DKZ120" s="161"/>
      <c r="DLA120" s="160"/>
      <c r="DLB120" s="160"/>
      <c r="DLC120" s="160"/>
      <c r="DLD120" s="160"/>
      <c r="DLE120" s="334"/>
      <c r="DLF120" s="163"/>
      <c r="DLG120" s="164"/>
      <c r="DLH120" s="160"/>
      <c r="DLI120" s="160"/>
      <c r="DLJ120" s="160"/>
      <c r="DLK120" s="160"/>
      <c r="DLL120" s="161"/>
      <c r="DLM120" s="160"/>
      <c r="DLN120" s="160"/>
      <c r="DLO120" s="160"/>
      <c r="DLP120" s="160"/>
      <c r="DLQ120" s="334"/>
      <c r="DLR120" s="163"/>
      <c r="DLS120" s="164"/>
      <c r="DLT120" s="160"/>
      <c r="DLU120" s="160"/>
      <c r="DLV120" s="160"/>
      <c r="DLW120" s="160"/>
      <c r="DLX120" s="161"/>
      <c r="DLY120" s="160"/>
      <c r="DLZ120" s="160"/>
      <c r="DMA120" s="160"/>
      <c r="DMB120" s="160"/>
      <c r="DMC120" s="334"/>
      <c r="DMD120" s="163"/>
      <c r="DME120" s="164"/>
      <c r="DMF120" s="160"/>
      <c r="DMG120" s="160"/>
      <c r="DMH120" s="160"/>
      <c r="DMI120" s="160"/>
      <c r="DMJ120" s="161"/>
      <c r="DMK120" s="160"/>
      <c r="DML120" s="160"/>
      <c r="DMM120" s="160"/>
      <c r="DMN120" s="160"/>
      <c r="DMO120" s="334"/>
      <c r="DMP120" s="163"/>
      <c r="DMQ120" s="164"/>
      <c r="DMR120" s="160"/>
      <c r="DMS120" s="160"/>
      <c r="DMT120" s="160"/>
      <c r="DMU120" s="160"/>
      <c r="DMV120" s="161"/>
      <c r="DMW120" s="160"/>
      <c r="DMX120" s="160"/>
      <c r="DMY120" s="160"/>
      <c r="DMZ120" s="160"/>
      <c r="DNA120" s="334"/>
      <c r="DNB120" s="163"/>
      <c r="DNC120" s="164"/>
      <c r="DND120" s="160"/>
      <c r="DNE120" s="160"/>
      <c r="DNF120" s="160"/>
      <c r="DNG120" s="160"/>
      <c r="DNH120" s="161"/>
      <c r="DNI120" s="160"/>
      <c r="DNJ120" s="160"/>
      <c r="DNK120" s="160"/>
      <c r="DNL120" s="160"/>
      <c r="DNM120" s="334"/>
      <c r="DNN120" s="163"/>
      <c r="DNO120" s="164"/>
      <c r="DNP120" s="160"/>
      <c r="DNQ120" s="160"/>
      <c r="DNR120" s="160"/>
      <c r="DNS120" s="160"/>
      <c r="DNT120" s="161"/>
      <c r="DNU120" s="160"/>
      <c r="DNV120" s="160"/>
      <c r="DNW120" s="160"/>
      <c r="DNX120" s="160"/>
      <c r="DNY120" s="334"/>
      <c r="DNZ120" s="163"/>
      <c r="DOA120" s="164"/>
      <c r="DOB120" s="160"/>
      <c r="DOC120" s="160"/>
      <c r="DOD120" s="160"/>
      <c r="DOE120" s="160"/>
      <c r="DOF120" s="161"/>
      <c r="DOG120" s="160"/>
      <c r="DOH120" s="160"/>
      <c r="DOI120" s="160"/>
      <c r="DOJ120" s="160"/>
      <c r="DOK120" s="334"/>
      <c r="DOL120" s="163"/>
      <c r="DOM120" s="164"/>
      <c r="DON120" s="160"/>
      <c r="DOO120" s="160"/>
      <c r="DOP120" s="160"/>
      <c r="DOQ120" s="160"/>
      <c r="DOR120" s="161"/>
      <c r="DOS120" s="160"/>
      <c r="DOT120" s="160"/>
      <c r="DOU120" s="160"/>
      <c r="DOV120" s="160"/>
      <c r="DOW120" s="334"/>
      <c r="DOX120" s="163"/>
      <c r="DOY120" s="164"/>
      <c r="DOZ120" s="160"/>
      <c r="DPA120" s="160"/>
      <c r="DPB120" s="160"/>
      <c r="DPC120" s="160"/>
      <c r="DPD120" s="161"/>
      <c r="DPE120" s="160"/>
      <c r="DPF120" s="160"/>
      <c r="DPG120" s="160"/>
      <c r="DPH120" s="160"/>
      <c r="DPI120" s="334"/>
      <c r="DPJ120" s="163"/>
      <c r="DPK120" s="164"/>
      <c r="DPL120" s="160"/>
      <c r="DPM120" s="160"/>
      <c r="DPN120" s="160"/>
      <c r="DPO120" s="160"/>
      <c r="DPP120" s="161"/>
      <c r="DPQ120" s="160"/>
      <c r="DPR120" s="160"/>
      <c r="DPS120" s="160"/>
      <c r="DPT120" s="160"/>
      <c r="DPU120" s="334"/>
      <c r="DPV120" s="163"/>
      <c r="DPW120" s="164"/>
      <c r="DPX120" s="160"/>
      <c r="DPY120" s="160"/>
      <c r="DPZ120" s="160"/>
      <c r="DQA120" s="160"/>
      <c r="DQB120" s="161"/>
      <c r="DQC120" s="160"/>
      <c r="DQD120" s="160"/>
      <c r="DQE120" s="160"/>
      <c r="DQF120" s="160"/>
      <c r="DQG120" s="334"/>
      <c r="DQH120" s="163"/>
      <c r="DQI120" s="164"/>
      <c r="DQJ120" s="160"/>
      <c r="DQK120" s="160"/>
      <c r="DQL120" s="160"/>
      <c r="DQM120" s="160"/>
      <c r="DQN120" s="161"/>
      <c r="DQO120" s="160"/>
      <c r="DQP120" s="160"/>
      <c r="DQQ120" s="160"/>
      <c r="DQR120" s="160"/>
      <c r="DQS120" s="334"/>
      <c r="DQT120" s="163"/>
      <c r="DQU120" s="164"/>
      <c r="DQV120" s="160"/>
      <c r="DQW120" s="160"/>
      <c r="DQX120" s="160"/>
      <c r="DQY120" s="160"/>
      <c r="DQZ120" s="161"/>
      <c r="DRA120" s="160"/>
      <c r="DRB120" s="160"/>
      <c r="DRC120" s="160"/>
      <c r="DRD120" s="160"/>
      <c r="DRE120" s="334"/>
      <c r="DRF120" s="163"/>
      <c r="DRG120" s="164"/>
      <c r="DRH120" s="160"/>
      <c r="DRI120" s="160"/>
      <c r="DRJ120" s="160"/>
      <c r="DRK120" s="160"/>
      <c r="DRL120" s="161"/>
      <c r="DRM120" s="160"/>
      <c r="DRN120" s="160"/>
      <c r="DRO120" s="160"/>
      <c r="DRP120" s="160"/>
      <c r="DRQ120" s="334"/>
      <c r="DRR120" s="163"/>
      <c r="DRS120" s="164"/>
      <c r="DRT120" s="160"/>
      <c r="DRU120" s="160"/>
      <c r="DRV120" s="160"/>
      <c r="DRW120" s="160"/>
      <c r="DRX120" s="161"/>
      <c r="DRY120" s="160"/>
      <c r="DRZ120" s="160"/>
      <c r="DSA120" s="160"/>
      <c r="DSB120" s="160"/>
      <c r="DSC120" s="334"/>
      <c r="DSD120" s="163"/>
      <c r="DSE120" s="164"/>
      <c r="DSF120" s="160"/>
      <c r="DSG120" s="160"/>
      <c r="DSH120" s="160"/>
      <c r="DSI120" s="160"/>
      <c r="DSJ120" s="161"/>
      <c r="DSK120" s="160"/>
      <c r="DSL120" s="160"/>
      <c r="DSM120" s="160"/>
      <c r="DSN120" s="160"/>
      <c r="DSO120" s="334"/>
      <c r="DSP120" s="163"/>
      <c r="DSQ120" s="164"/>
      <c r="DSR120" s="160"/>
      <c r="DSS120" s="160"/>
      <c r="DST120" s="160"/>
      <c r="DSU120" s="160"/>
      <c r="DSV120" s="161"/>
      <c r="DSW120" s="160"/>
      <c r="DSX120" s="160"/>
      <c r="DSY120" s="160"/>
      <c r="DSZ120" s="160"/>
      <c r="DTA120" s="334"/>
      <c r="DTB120" s="163"/>
      <c r="DTC120" s="164"/>
      <c r="DTD120" s="160"/>
      <c r="DTE120" s="160"/>
      <c r="DTF120" s="160"/>
      <c r="DTG120" s="160"/>
      <c r="DTH120" s="161"/>
      <c r="DTI120" s="160"/>
      <c r="DTJ120" s="160"/>
      <c r="DTK120" s="160"/>
      <c r="DTL120" s="160"/>
      <c r="DTM120" s="334"/>
      <c r="DTN120" s="163"/>
      <c r="DTO120" s="164"/>
      <c r="DTP120" s="160"/>
      <c r="DTQ120" s="160"/>
      <c r="DTR120" s="160"/>
      <c r="DTS120" s="160"/>
      <c r="DTT120" s="161"/>
      <c r="DTU120" s="160"/>
      <c r="DTV120" s="160"/>
      <c r="DTW120" s="160"/>
      <c r="DTX120" s="160"/>
      <c r="DTY120" s="334"/>
      <c r="DTZ120" s="163"/>
      <c r="DUA120" s="164"/>
      <c r="DUB120" s="160"/>
      <c r="DUC120" s="160"/>
      <c r="DUD120" s="160"/>
      <c r="DUE120" s="160"/>
      <c r="DUF120" s="161"/>
      <c r="DUG120" s="160"/>
      <c r="DUH120" s="160"/>
      <c r="DUI120" s="160"/>
      <c r="DUJ120" s="160"/>
      <c r="DUK120" s="334"/>
      <c r="DUL120" s="163"/>
      <c r="DUM120" s="164"/>
      <c r="DUN120" s="160"/>
      <c r="DUO120" s="160"/>
      <c r="DUP120" s="160"/>
      <c r="DUQ120" s="160"/>
      <c r="DUR120" s="161"/>
      <c r="DUS120" s="160"/>
      <c r="DUT120" s="160"/>
      <c r="DUU120" s="160"/>
      <c r="DUV120" s="160"/>
      <c r="DUW120" s="334"/>
      <c r="DUX120" s="163"/>
      <c r="DUY120" s="164"/>
      <c r="DUZ120" s="160"/>
      <c r="DVA120" s="160"/>
      <c r="DVB120" s="160"/>
      <c r="DVC120" s="160"/>
      <c r="DVD120" s="161"/>
      <c r="DVE120" s="160"/>
      <c r="DVF120" s="160"/>
      <c r="DVG120" s="160"/>
      <c r="DVH120" s="160"/>
      <c r="DVI120" s="334"/>
      <c r="DVJ120" s="163"/>
      <c r="DVK120" s="164"/>
      <c r="DVL120" s="160"/>
      <c r="DVM120" s="160"/>
      <c r="DVN120" s="160"/>
      <c r="DVO120" s="160"/>
      <c r="DVP120" s="161"/>
      <c r="DVQ120" s="160"/>
      <c r="DVR120" s="160"/>
      <c r="DVS120" s="160"/>
      <c r="DVT120" s="160"/>
      <c r="DVU120" s="334"/>
      <c r="DVV120" s="163"/>
      <c r="DVW120" s="164"/>
      <c r="DVX120" s="160"/>
      <c r="DVY120" s="160"/>
      <c r="DVZ120" s="160"/>
      <c r="DWA120" s="160"/>
      <c r="DWB120" s="161"/>
      <c r="DWC120" s="160"/>
      <c r="DWD120" s="160"/>
      <c r="DWE120" s="160"/>
      <c r="DWF120" s="160"/>
      <c r="DWG120" s="334"/>
      <c r="DWH120" s="163"/>
      <c r="DWI120" s="164"/>
      <c r="DWJ120" s="160"/>
      <c r="DWK120" s="160"/>
      <c r="DWL120" s="160"/>
      <c r="DWM120" s="160"/>
      <c r="DWN120" s="161"/>
      <c r="DWO120" s="160"/>
      <c r="DWP120" s="160"/>
      <c r="DWQ120" s="160"/>
      <c r="DWR120" s="160"/>
      <c r="DWS120" s="334"/>
      <c r="DWT120" s="163"/>
      <c r="DWU120" s="164"/>
      <c r="DWV120" s="160"/>
      <c r="DWW120" s="160"/>
      <c r="DWX120" s="160"/>
      <c r="DWY120" s="160"/>
      <c r="DWZ120" s="161"/>
      <c r="DXA120" s="160"/>
      <c r="DXB120" s="160"/>
      <c r="DXC120" s="160"/>
      <c r="DXD120" s="160"/>
      <c r="DXE120" s="334"/>
      <c r="DXF120" s="163"/>
      <c r="DXG120" s="164"/>
      <c r="DXH120" s="160"/>
      <c r="DXI120" s="160"/>
      <c r="DXJ120" s="160"/>
      <c r="DXK120" s="160"/>
      <c r="DXL120" s="161"/>
      <c r="DXM120" s="160"/>
      <c r="DXN120" s="160"/>
      <c r="DXO120" s="160"/>
      <c r="DXP120" s="160"/>
      <c r="DXQ120" s="334"/>
      <c r="DXR120" s="163"/>
      <c r="DXS120" s="164"/>
      <c r="DXT120" s="160"/>
      <c r="DXU120" s="160"/>
      <c r="DXV120" s="160"/>
      <c r="DXW120" s="160"/>
      <c r="DXX120" s="161"/>
      <c r="DXY120" s="160"/>
      <c r="DXZ120" s="160"/>
      <c r="DYA120" s="160"/>
      <c r="DYB120" s="160"/>
      <c r="DYC120" s="334"/>
      <c r="DYD120" s="163"/>
      <c r="DYE120" s="164"/>
      <c r="DYF120" s="160"/>
      <c r="DYG120" s="160"/>
      <c r="DYH120" s="160"/>
      <c r="DYI120" s="160"/>
      <c r="DYJ120" s="161"/>
      <c r="DYK120" s="160"/>
      <c r="DYL120" s="160"/>
      <c r="DYM120" s="160"/>
      <c r="DYN120" s="160"/>
      <c r="DYO120" s="334"/>
      <c r="DYP120" s="163"/>
      <c r="DYQ120" s="164"/>
      <c r="DYR120" s="160"/>
      <c r="DYS120" s="160"/>
      <c r="DYT120" s="160"/>
      <c r="DYU120" s="160"/>
      <c r="DYV120" s="161"/>
      <c r="DYW120" s="160"/>
      <c r="DYX120" s="160"/>
      <c r="DYY120" s="160"/>
      <c r="DYZ120" s="160"/>
      <c r="DZA120" s="334"/>
      <c r="DZB120" s="163"/>
      <c r="DZC120" s="164"/>
      <c r="DZD120" s="160"/>
      <c r="DZE120" s="160"/>
      <c r="DZF120" s="160"/>
      <c r="DZG120" s="160"/>
      <c r="DZH120" s="161"/>
      <c r="DZI120" s="160"/>
      <c r="DZJ120" s="160"/>
      <c r="DZK120" s="160"/>
      <c r="DZL120" s="160"/>
      <c r="DZM120" s="334"/>
      <c r="DZN120" s="163"/>
      <c r="DZO120" s="164"/>
      <c r="DZP120" s="160"/>
      <c r="DZQ120" s="160"/>
      <c r="DZR120" s="160"/>
      <c r="DZS120" s="160"/>
      <c r="DZT120" s="161"/>
      <c r="DZU120" s="160"/>
      <c r="DZV120" s="160"/>
      <c r="DZW120" s="160"/>
      <c r="DZX120" s="160"/>
      <c r="DZY120" s="334"/>
      <c r="DZZ120" s="163"/>
      <c r="EAA120" s="164"/>
      <c r="EAB120" s="160"/>
      <c r="EAC120" s="160"/>
      <c r="EAD120" s="160"/>
      <c r="EAE120" s="160"/>
      <c r="EAF120" s="161"/>
      <c r="EAG120" s="160"/>
      <c r="EAH120" s="160"/>
      <c r="EAI120" s="160"/>
      <c r="EAJ120" s="160"/>
      <c r="EAK120" s="334"/>
      <c r="EAL120" s="163"/>
      <c r="EAM120" s="164"/>
      <c r="EAN120" s="160"/>
      <c r="EAO120" s="160"/>
      <c r="EAP120" s="160"/>
      <c r="EAQ120" s="160"/>
      <c r="EAR120" s="161"/>
      <c r="EAS120" s="160"/>
      <c r="EAT120" s="160"/>
      <c r="EAU120" s="160"/>
      <c r="EAV120" s="160"/>
      <c r="EAW120" s="334"/>
      <c r="EAX120" s="163"/>
      <c r="EAY120" s="164"/>
      <c r="EAZ120" s="160"/>
      <c r="EBA120" s="160"/>
      <c r="EBB120" s="160"/>
      <c r="EBC120" s="160"/>
      <c r="EBD120" s="161"/>
      <c r="EBE120" s="160"/>
      <c r="EBF120" s="160"/>
      <c r="EBG120" s="160"/>
      <c r="EBH120" s="160"/>
      <c r="EBI120" s="334"/>
      <c r="EBJ120" s="163"/>
      <c r="EBK120" s="164"/>
      <c r="EBL120" s="160"/>
      <c r="EBM120" s="160"/>
      <c r="EBN120" s="160"/>
      <c r="EBO120" s="160"/>
      <c r="EBP120" s="161"/>
      <c r="EBQ120" s="160"/>
      <c r="EBR120" s="160"/>
      <c r="EBS120" s="160"/>
      <c r="EBT120" s="160"/>
      <c r="EBU120" s="334"/>
      <c r="EBV120" s="163"/>
      <c r="EBW120" s="164"/>
      <c r="EBX120" s="160"/>
      <c r="EBY120" s="160"/>
      <c r="EBZ120" s="160"/>
      <c r="ECA120" s="160"/>
      <c r="ECB120" s="161"/>
      <c r="ECC120" s="160"/>
      <c r="ECD120" s="160"/>
      <c r="ECE120" s="160"/>
      <c r="ECF120" s="160"/>
      <c r="ECG120" s="334"/>
      <c r="ECH120" s="163"/>
      <c r="ECI120" s="164"/>
      <c r="ECJ120" s="160"/>
      <c r="ECK120" s="160"/>
      <c r="ECL120" s="160"/>
      <c r="ECM120" s="160"/>
      <c r="ECN120" s="161"/>
      <c r="ECO120" s="160"/>
      <c r="ECP120" s="160"/>
      <c r="ECQ120" s="160"/>
      <c r="ECR120" s="160"/>
      <c r="ECS120" s="334"/>
      <c r="ECT120" s="163"/>
      <c r="ECU120" s="164"/>
      <c r="ECV120" s="160"/>
      <c r="ECW120" s="160"/>
      <c r="ECX120" s="160"/>
      <c r="ECY120" s="160"/>
      <c r="ECZ120" s="161"/>
      <c r="EDA120" s="160"/>
      <c r="EDB120" s="160"/>
      <c r="EDC120" s="160"/>
      <c r="EDD120" s="160"/>
      <c r="EDE120" s="334"/>
      <c r="EDF120" s="163"/>
      <c r="EDG120" s="164"/>
      <c r="EDH120" s="160"/>
      <c r="EDI120" s="160"/>
      <c r="EDJ120" s="160"/>
      <c r="EDK120" s="160"/>
      <c r="EDL120" s="161"/>
      <c r="EDM120" s="160"/>
      <c r="EDN120" s="160"/>
      <c r="EDO120" s="160"/>
      <c r="EDP120" s="160"/>
      <c r="EDQ120" s="334"/>
      <c r="EDR120" s="163"/>
      <c r="EDS120" s="164"/>
      <c r="EDT120" s="160"/>
      <c r="EDU120" s="160"/>
      <c r="EDV120" s="160"/>
      <c r="EDW120" s="160"/>
      <c r="EDX120" s="161"/>
      <c r="EDY120" s="160"/>
      <c r="EDZ120" s="160"/>
      <c r="EEA120" s="160"/>
      <c r="EEB120" s="160"/>
      <c r="EEC120" s="334"/>
      <c r="EED120" s="163"/>
      <c r="EEE120" s="164"/>
      <c r="EEF120" s="160"/>
      <c r="EEG120" s="160"/>
      <c r="EEH120" s="160"/>
      <c r="EEI120" s="160"/>
      <c r="EEJ120" s="161"/>
      <c r="EEK120" s="160"/>
      <c r="EEL120" s="160"/>
      <c r="EEM120" s="160"/>
      <c r="EEN120" s="160"/>
      <c r="EEO120" s="334"/>
      <c r="EEP120" s="163"/>
      <c r="EEQ120" s="164"/>
      <c r="EER120" s="160"/>
      <c r="EES120" s="160"/>
      <c r="EET120" s="160"/>
      <c r="EEU120" s="160"/>
      <c r="EEV120" s="161"/>
      <c r="EEW120" s="160"/>
      <c r="EEX120" s="160"/>
      <c r="EEY120" s="160"/>
      <c r="EEZ120" s="160"/>
      <c r="EFA120" s="334"/>
      <c r="EFB120" s="163"/>
      <c r="EFC120" s="164"/>
      <c r="EFD120" s="160"/>
      <c r="EFE120" s="160"/>
      <c r="EFF120" s="160"/>
      <c r="EFG120" s="160"/>
      <c r="EFH120" s="161"/>
      <c r="EFI120" s="160"/>
      <c r="EFJ120" s="160"/>
      <c r="EFK120" s="160"/>
      <c r="EFL120" s="160"/>
      <c r="EFM120" s="334"/>
      <c r="EFN120" s="163"/>
      <c r="EFO120" s="164"/>
      <c r="EFP120" s="160"/>
      <c r="EFQ120" s="160"/>
      <c r="EFR120" s="160"/>
      <c r="EFS120" s="160"/>
      <c r="EFT120" s="161"/>
      <c r="EFU120" s="160"/>
      <c r="EFV120" s="160"/>
      <c r="EFW120" s="160"/>
      <c r="EFX120" s="160"/>
      <c r="EFY120" s="334"/>
      <c r="EFZ120" s="163"/>
      <c r="EGA120" s="164"/>
      <c r="EGB120" s="160"/>
      <c r="EGC120" s="160"/>
      <c r="EGD120" s="160"/>
      <c r="EGE120" s="160"/>
      <c r="EGF120" s="161"/>
      <c r="EGG120" s="160"/>
      <c r="EGH120" s="160"/>
      <c r="EGI120" s="160"/>
      <c r="EGJ120" s="160"/>
      <c r="EGK120" s="334"/>
      <c r="EGL120" s="163"/>
      <c r="EGM120" s="164"/>
      <c r="EGN120" s="160"/>
      <c r="EGO120" s="160"/>
      <c r="EGP120" s="160"/>
      <c r="EGQ120" s="160"/>
      <c r="EGR120" s="161"/>
      <c r="EGS120" s="160"/>
      <c r="EGT120" s="160"/>
      <c r="EGU120" s="160"/>
      <c r="EGV120" s="160"/>
      <c r="EGW120" s="334"/>
      <c r="EGX120" s="163"/>
      <c r="EGY120" s="164"/>
      <c r="EGZ120" s="160"/>
      <c r="EHA120" s="160"/>
      <c r="EHB120" s="160"/>
      <c r="EHC120" s="160"/>
      <c r="EHD120" s="161"/>
      <c r="EHE120" s="160"/>
      <c r="EHF120" s="160"/>
      <c r="EHG120" s="160"/>
      <c r="EHH120" s="160"/>
      <c r="EHI120" s="334"/>
      <c r="EHJ120" s="163"/>
      <c r="EHK120" s="164"/>
      <c r="EHL120" s="160"/>
      <c r="EHM120" s="160"/>
      <c r="EHN120" s="160"/>
      <c r="EHO120" s="160"/>
      <c r="EHP120" s="161"/>
      <c r="EHQ120" s="160"/>
      <c r="EHR120" s="160"/>
      <c r="EHS120" s="160"/>
      <c r="EHT120" s="160"/>
      <c r="EHU120" s="334"/>
      <c r="EHV120" s="163"/>
      <c r="EHW120" s="164"/>
      <c r="EHX120" s="160"/>
      <c r="EHY120" s="160"/>
      <c r="EHZ120" s="160"/>
      <c r="EIA120" s="160"/>
      <c r="EIB120" s="161"/>
      <c r="EIC120" s="160"/>
      <c r="EID120" s="160"/>
      <c r="EIE120" s="160"/>
      <c r="EIF120" s="160"/>
      <c r="EIG120" s="334"/>
      <c r="EIH120" s="163"/>
      <c r="EII120" s="164"/>
      <c r="EIJ120" s="160"/>
      <c r="EIK120" s="160"/>
      <c r="EIL120" s="160"/>
      <c r="EIM120" s="160"/>
      <c r="EIN120" s="161"/>
      <c r="EIO120" s="160"/>
      <c r="EIP120" s="160"/>
      <c r="EIQ120" s="160"/>
      <c r="EIR120" s="160"/>
      <c r="EIS120" s="334"/>
      <c r="EIT120" s="163"/>
      <c r="EIU120" s="164"/>
      <c r="EIV120" s="160"/>
      <c r="EIW120" s="160"/>
      <c r="EIX120" s="160"/>
      <c r="EIY120" s="160"/>
      <c r="EIZ120" s="161"/>
      <c r="EJA120" s="160"/>
      <c r="EJB120" s="160"/>
      <c r="EJC120" s="160"/>
      <c r="EJD120" s="160"/>
      <c r="EJE120" s="334"/>
      <c r="EJF120" s="163"/>
      <c r="EJG120" s="164"/>
      <c r="EJH120" s="160"/>
      <c r="EJI120" s="160"/>
      <c r="EJJ120" s="160"/>
      <c r="EJK120" s="160"/>
      <c r="EJL120" s="161"/>
      <c r="EJM120" s="160"/>
      <c r="EJN120" s="160"/>
      <c r="EJO120" s="160"/>
      <c r="EJP120" s="160"/>
      <c r="EJQ120" s="334"/>
      <c r="EJR120" s="163"/>
      <c r="EJS120" s="164"/>
      <c r="EJT120" s="160"/>
      <c r="EJU120" s="160"/>
      <c r="EJV120" s="160"/>
      <c r="EJW120" s="160"/>
      <c r="EJX120" s="161"/>
      <c r="EJY120" s="160"/>
      <c r="EJZ120" s="160"/>
      <c r="EKA120" s="160"/>
      <c r="EKB120" s="160"/>
      <c r="EKC120" s="334"/>
      <c r="EKD120" s="163"/>
      <c r="EKE120" s="164"/>
      <c r="EKF120" s="160"/>
      <c r="EKG120" s="160"/>
      <c r="EKH120" s="160"/>
      <c r="EKI120" s="160"/>
      <c r="EKJ120" s="161"/>
      <c r="EKK120" s="160"/>
      <c r="EKL120" s="160"/>
      <c r="EKM120" s="160"/>
      <c r="EKN120" s="160"/>
      <c r="EKO120" s="334"/>
      <c r="EKP120" s="163"/>
      <c r="EKQ120" s="164"/>
      <c r="EKR120" s="160"/>
      <c r="EKS120" s="160"/>
      <c r="EKT120" s="160"/>
      <c r="EKU120" s="160"/>
      <c r="EKV120" s="161"/>
      <c r="EKW120" s="160"/>
      <c r="EKX120" s="160"/>
      <c r="EKY120" s="160"/>
      <c r="EKZ120" s="160"/>
      <c r="ELA120" s="334"/>
      <c r="ELB120" s="163"/>
      <c r="ELC120" s="164"/>
      <c r="ELD120" s="160"/>
      <c r="ELE120" s="160"/>
      <c r="ELF120" s="160"/>
      <c r="ELG120" s="160"/>
      <c r="ELH120" s="161"/>
      <c r="ELI120" s="160"/>
      <c r="ELJ120" s="160"/>
      <c r="ELK120" s="160"/>
      <c r="ELL120" s="160"/>
      <c r="ELM120" s="334"/>
      <c r="ELN120" s="163"/>
      <c r="ELO120" s="164"/>
      <c r="ELP120" s="160"/>
      <c r="ELQ120" s="160"/>
      <c r="ELR120" s="160"/>
      <c r="ELS120" s="160"/>
      <c r="ELT120" s="161"/>
      <c r="ELU120" s="160"/>
      <c r="ELV120" s="160"/>
      <c r="ELW120" s="160"/>
      <c r="ELX120" s="160"/>
      <c r="ELY120" s="334"/>
      <c r="ELZ120" s="163"/>
      <c r="EMA120" s="164"/>
      <c r="EMB120" s="160"/>
      <c r="EMC120" s="160"/>
      <c r="EMD120" s="160"/>
      <c r="EME120" s="160"/>
      <c r="EMF120" s="161"/>
      <c r="EMG120" s="160"/>
      <c r="EMH120" s="160"/>
      <c r="EMI120" s="160"/>
      <c r="EMJ120" s="160"/>
      <c r="EMK120" s="334"/>
      <c r="EML120" s="163"/>
      <c r="EMM120" s="164"/>
      <c r="EMN120" s="160"/>
      <c r="EMO120" s="160"/>
      <c r="EMP120" s="160"/>
      <c r="EMQ120" s="160"/>
      <c r="EMR120" s="161"/>
      <c r="EMS120" s="160"/>
      <c r="EMT120" s="160"/>
      <c r="EMU120" s="160"/>
      <c r="EMV120" s="160"/>
      <c r="EMW120" s="334"/>
      <c r="EMX120" s="163"/>
      <c r="EMY120" s="164"/>
      <c r="EMZ120" s="160"/>
      <c r="ENA120" s="160"/>
      <c r="ENB120" s="160"/>
      <c r="ENC120" s="160"/>
      <c r="END120" s="161"/>
      <c r="ENE120" s="160"/>
      <c r="ENF120" s="160"/>
      <c r="ENG120" s="160"/>
      <c r="ENH120" s="160"/>
      <c r="ENI120" s="334"/>
      <c r="ENJ120" s="163"/>
      <c r="ENK120" s="164"/>
      <c r="ENL120" s="160"/>
      <c r="ENM120" s="160"/>
      <c r="ENN120" s="160"/>
      <c r="ENO120" s="160"/>
      <c r="ENP120" s="161"/>
      <c r="ENQ120" s="160"/>
      <c r="ENR120" s="160"/>
      <c r="ENS120" s="160"/>
      <c r="ENT120" s="160"/>
      <c r="ENU120" s="334"/>
      <c r="ENV120" s="163"/>
      <c r="ENW120" s="164"/>
      <c r="ENX120" s="160"/>
      <c r="ENY120" s="160"/>
      <c r="ENZ120" s="160"/>
      <c r="EOA120" s="160"/>
      <c r="EOB120" s="161"/>
      <c r="EOC120" s="160"/>
      <c r="EOD120" s="160"/>
      <c r="EOE120" s="160"/>
      <c r="EOF120" s="160"/>
      <c r="EOG120" s="334"/>
      <c r="EOH120" s="163"/>
      <c r="EOI120" s="164"/>
      <c r="EOJ120" s="160"/>
      <c r="EOK120" s="160"/>
      <c r="EOL120" s="160"/>
      <c r="EOM120" s="160"/>
      <c r="EON120" s="161"/>
      <c r="EOO120" s="160"/>
      <c r="EOP120" s="160"/>
      <c r="EOQ120" s="160"/>
      <c r="EOR120" s="160"/>
      <c r="EOS120" s="334"/>
      <c r="EOT120" s="163"/>
      <c r="EOU120" s="164"/>
      <c r="EOV120" s="160"/>
      <c r="EOW120" s="160"/>
      <c r="EOX120" s="160"/>
      <c r="EOY120" s="160"/>
      <c r="EOZ120" s="161"/>
      <c r="EPA120" s="160"/>
      <c r="EPB120" s="160"/>
      <c r="EPC120" s="160"/>
      <c r="EPD120" s="160"/>
      <c r="EPE120" s="334"/>
      <c r="EPF120" s="163"/>
      <c r="EPG120" s="164"/>
      <c r="EPH120" s="160"/>
      <c r="EPI120" s="160"/>
      <c r="EPJ120" s="160"/>
      <c r="EPK120" s="160"/>
      <c r="EPL120" s="161"/>
      <c r="EPM120" s="160"/>
      <c r="EPN120" s="160"/>
      <c r="EPO120" s="160"/>
      <c r="EPP120" s="160"/>
      <c r="EPQ120" s="334"/>
      <c r="EPR120" s="163"/>
      <c r="EPS120" s="164"/>
      <c r="EPT120" s="160"/>
      <c r="EPU120" s="160"/>
      <c r="EPV120" s="160"/>
      <c r="EPW120" s="160"/>
      <c r="EPX120" s="161"/>
      <c r="EPY120" s="160"/>
      <c r="EPZ120" s="160"/>
      <c r="EQA120" s="160"/>
      <c r="EQB120" s="160"/>
      <c r="EQC120" s="334"/>
      <c r="EQD120" s="163"/>
      <c r="EQE120" s="164"/>
      <c r="EQF120" s="160"/>
      <c r="EQG120" s="160"/>
      <c r="EQH120" s="160"/>
      <c r="EQI120" s="160"/>
      <c r="EQJ120" s="161"/>
      <c r="EQK120" s="160"/>
      <c r="EQL120" s="160"/>
      <c r="EQM120" s="160"/>
      <c r="EQN120" s="160"/>
      <c r="EQO120" s="334"/>
      <c r="EQP120" s="163"/>
      <c r="EQQ120" s="164"/>
      <c r="EQR120" s="160"/>
      <c r="EQS120" s="160"/>
      <c r="EQT120" s="160"/>
      <c r="EQU120" s="160"/>
      <c r="EQV120" s="161"/>
      <c r="EQW120" s="160"/>
      <c r="EQX120" s="160"/>
      <c r="EQY120" s="160"/>
      <c r="EQZ120" s="160"/>
      <c r="ERA120" s="334"/>
      <c r="ERB120" s="163"/>
      <c r="ERC120" s="164"/>
      <c r="ERD120" s="160"/>
      <c r="ERE120" s="160"/>
      <c r="ERF120" s="160"/>
      <c r="ERG120" s="160"/>
      <c r="ERH120" s="161"/>
      <c r="ERI120" s="160"/>
      <c r="ERJ120" s="160"/>
      <c r="ERK120" s="160"/>
      <c r="ERL120" s="160"/>
      <c r="ERM120" s="334"/>
      <c r="ERN120" s="163"/>
      <c r="ERO120" s="164"/>
      <c r="ERP120" s="160"/>
      <c r="ERQ120" s="160"/>
      <c r="ERR120" s="160"/>
      <c r="ERS120" s="160"/>
      <c r="ERT120" s="161"/>
      <c r="ERU120" s="160"/>
      <c r="ERV120" s="160"/>
      <c r="ERW120" s="160"/>
      <c r="ERX120" s="160"/>
      <c r="ERY120" s="334"/>
      <c r="ERZ120" s="163"/>
      <c r="ESA120" s="164"/>
      <c r="ESB120" s="160"/>
      <c r="ESC120" s="160"/>
      <c r="ESD120" s="160"/>
      <c r="ESE120" s="160"/>
      <c r="ESF120" s="161"/>
      <c r="ESG120" s="160"/>
      <c r="ESH120" s="160"/>
      <c r="ESI120" s="160"/>
      <c r="ESJ120" s="160"/>
      <c r="ESK120" s="334"/>
      <c r="ESL120" s="163"/>
      <c r="ESM120" s="164"/>
      <c r="ESN120" s="160"/>
      <c r="ESO120" s="160"/>
      <c r="ESP120" s="160"/>
      <c r="ESQ120" s="160"/>
      <c r="ESR120" s="161"/>
      <c r="ESS120" s="160"/>
      <c r="EST120" s="160"/>
      <c r="ESU120" s="160"/>
      <c r="ESV120" s="160"/>
      <c r="ESW120" s="334"/>
      <c r="ESX120" s="163"/>
      <c r="ESY120" s="164"/>
      <c r="ESZ120" s="160"/>
      <c r="ETA120" s="160"/>
      <c r="ETB120" s="160"/>
      <c r="ETC120" s="160"/>
      <c r="ETD120" s="161"/>
      <c r="ETE120" s="160"/>
      <c r="ETF120" s="160"/>
      <c r="ETG120" s="160"/>
      <c r="ETH120" s="160"/>
      <c r="ETI120" s="334"/>
      <c r="ETJ120" s="163"/>
      <c r="ETK120" s="164"/>
      <c r="ETL120" s="160"/>
      <c r="ETM120" s="160"/>
      <c r="ETN120" s="160"/>
      <c r="ETO120" s="160"/>
      <c r="ETP120" s="161"/>
      <c r="ETQ120" s="160"/>
      <c r="ETR120" s="160"/>
      <c r="ETS120" s="160"/>
      <c r="ETT120" s="160"/>
      <c r="ETU120" s="334"/>
      <c r="ETV120" s="163"/>
      <c r="ETW120" s="164"/>
      <c r="ETX120" s="160"/>
      <c r="ETY120" s="160"/>
      <c r="ETZ120" s="160"/>
      <c r="EUA120" s="160"/>
      <c r="EUB120" s="161"/>
      <c r="EUC120" s="160"/>
      <c r="EUD120" s="160"/>
      <c r="EUE120" s="160"/>
      <c r="EUF120" s="160"/>
      <c r="EUG120" s="334"/>
      <c r="EUH120" s="163"/>
      <c r="EUI120" s="164"/>
      <c r="EUJ120" s="160"/>
      <c r="EUK120" s="160"/>
      <c r="EUL120" s="160"/>
      <c r="EUM120" s="160"/>
      <c r="EUN120" s="161"/>
      <c r="EUO120" s="160"/>
      <c r="EUP120" s="160"/>
      <c r="EUQ120" s="160"/>
      <c r="EUR120" s="160"/>
      <c r="EUS120" s="334"/>
      <c r="EUT120" s="163"/>
      <c r="EUU120" s="164"/>
      <c r="EUV120" s="160"/>
      <c r="EUW120" s="160"/>
      <c r="EUX120" s="160"/>
      <c r="EUY120" s="160"/>
      <c r="EUZ120" s="161"/>
      <c r="EVA120" s="160"/>
      <c r="EVB120" s="160"/>
      <c r="EVC120" s="160"/>
      <c r="EVD120" s="160"/>
      <c r="EVE120" s="334"/>
      <c r="EVF120" s="163"/>
      <c r="EVG120" s="164"/>
      <c r="EVH120" s="160"/>
      <c r="EVI120" s="160"/>
      <c r="EVJ120" s="160"/>
      <c r="EVK120" s="160"/>
      <c r="EVL120" s="161"/>
      <c r="EVM120" s="160"/>
      <c r="EVN120" s="160"/>
      <c r="EVO120" s="160"/>
      <c r="EVP120" s="160"/>
      <c r="EVQ120" s="334"/>
      <c r="EVR120" s="163"/>
      <c r="EVS120" s="164"/>
      <c r="EVT120" s="160"/>
      <c r="EVU120" s="160"/>
      <c r="EVV120" s="160"/>
      <c r="EVW120" s="160"/>
      <c r="EVX120" s="161"/>
      <c r="EVY120" s="160"/>
      <c r="EVZ120" s="160"/>
      <c r="EWA120" s="160"/>
      <c r="EWB120" s="160"/>
      <c r="EWC120" s="334"/>
      <c r="EWD120" s="163"/>
      <c r="EWE120" s="164"/>
      <c r="EWF120" s="160"/>
      <c r="EWG120" s="160"/>
      <c r="EWH120" s="160"/>
      <c r="EWI120" s="160"/>
      <c r="EWJ120" s="161"/>
      <c r="EWK120" s="160"/>
      <c r="EWL120" s="160"/>
      <c r="EWM120" s="160"/>
      <c r="EWN120" s="160"/>
      <c r="EWO120" s="334"/>
      <c r="EWP120" s="163"/>
      <c r="EWQ120" s="164"/>
      <c r="EWR120" s="160"/>
      <c r="EWS120" s="160"/>
      <c r="EWT120" s="160"/>
      <c r="EWU120" s="160"/>
      <c r="EWV120" s="161"/>
      <c r="EWW120" s="160"/>
      <c r="EWX120" s="160"/>
      <c r="EWY120" s="160"/>
      <c r="EWZ120" s="160"/>
      <c r="EXA120" s="334"/>
      <c r="EXB120" s="163"/>
      <c r="EXC120" s="164"/>
      <c r="EXD120" s="160"/>
      <c r="EXE120" s="160"/>
      <c r="EXF120" s="160"/>
      <c r="EXG120" s="160"/>
      <c r="EXH120" s="161"/>
      <c r="EXI120" s="160"/>
      <c r="EXJ120" s="160"/>
      <c r="EXK120" s="160"/>
      <c r="EXL120" s="160"/>
      <c r="EXM120" s="334"/>
      <c r="EXN120" s="163"/>
      <c r="EXO120" s="164"/>
      <c r="EXP120" s="160"/>
      <c r="EXQ120" s="160"/>
      <c r="EXR120" s="160"/>
      <c r="EXS120" s="160"/>
      <c r="EXT120" s="161"/>
      <c r="EXU120" s="160"/>
      <c r="EXV120" s="160"/>
      <c r="EXW120" s="160"/>
      <c r="EXX120" s="160"/>
      <c r="EXY120" s="334"/>
      <c r="EXZ120" s="163"/>
      <c r="EYA120" s="164"/>
      <c r="EYB120" s="160"/>
      <c r="EYC120" s="160"/>
      <c r="EYD120" s="160"/>
      <c r="EYE120" s="160"/>
      <c r="EYF120" s="161"/>
      <c r="EYG120" s="160"/>
      <c r="EYH120" s="160"/>
      <c r="EYI120" s="160"/>
      <c r="EYJ120" s="160"/>
      <c r="EYK120" s="334"/>
      <c r="EYL120" s="163"/>
      <c r="EYM120" s="164"/>
      <c r="EYN120" s="160"/>
      <c r="EYO120" s="160"/>
      <c r="EYP120" s="160"/>
      <c r="EYQ120" s="160"/>
      <c r="EYR120" s="161"/>
      <c r="EYS120" s="160"/>
      <c r="EYT120" s="160"/>
      <c r="EYU120" s="160"/>
      <c r="EYV120" s="160"/>
      <c r="EYW120" s="334"/>
      <c r="EYX120" s="163"/>
      <c r="EYY120" s="164"/>
      <c r="EYZ120" s="160"/>
      <c r="EZA120" s="160"/>
      <c r="EZB120" s="160"/>
      <c r="EZC120" s="160"/>
      <c r="EZD120" s="161"/>
      <c r="EZE120" s="160"/>
      <c r="EZF120" s="160"/>
      <c r="EZG120" s="160"/>
      <c r="EZH120" s="160"/>
      <c r="EZI120" s="334"/>
      <c r="EZJ120" s="163"/>
      <c r="EZK120" s="164"/>
      <c r="EZL120" s="160"/>
      <c r="EZM120" s="160"/>
      <c r="EZN120" s="160"/>
      <c r="EZO120" s="160"/>
      <c r="EZP120" s="161"/>
      <c r="EZQ120" s="160"/>
      <c r="EZR120" s="160"/>
      <c r="EZS120" s="160"/>
      <c r="EZT120" s="160"/>
      <c r="EZU120" s="334"/>
      <c r="EZV120" s="163"/>
      <c r="EZW120" s="164"/>
      <c r="EZX120" s="160"/>
      <c r="EZY120" s="160"/>
      <c r="EZZ120" s="160"/>
      <c r="FAA120" s="160"/>
      <c r="FAB120" s="161"/>
      <c r="FAC120" s="160"/>
      <c r="FAD120" s="160"/>
      <c r="FAE120" s="160"/>
      <c r="FAF120" s="160"/>
      <c r="FAG120" s="334"/>
      <c r="FAH120" s="163"/>
      <c r="FAI120" s="164"/>
      <c r="FAJ120" s="160"/>
      <c r="FAK120" s="160"/>
      <c r="FAL120" s="160"/>
      <c r="FAM120" s="160"/>
      <c r="FAN120" s="161"/>
      <c r="FAO120" s="160"/>
      <c r="FAP120" s="160"/>
      <c r="FAQ120" s="160"/>
      <c r="FAR120" s="160"/>
      <c r="FAS120" s="334"/>
      <c r="FAT120" s="163"/>
      <c r="FAU120" s="164"/>
      <c r="FAV120" s="160"/>
      <c r="FAW120" s="160"/>
      <c r="FAX120" s="160"/>
      <c r="FAY120" s="160"/>
      <c r="FAZ120" s="161"/>
      <c r="FBA120" s="160"/>
      <c r="FBB120" s="160"/>
      <c r="FBC120" s="160"/>
      <c r="FBD120" s="160"/>
      <c r="FBE120" s="334"/>
      <c r="FBF120" s="163"/>
      <c r="FBG120" s="164"/>
      <c r="FBH120" s="160"/>
      <c r="FBI120" s="160"/>
      <c r="FBJ120" s="160"/>
      <c r="FBK120" s="160"/>
      <c r="FBL120" s="161"/>
      <c r="FBM120" s="160"/>
      <c r="FBN120" s="160"/>
      <c r="FBO120" s="160"/>
      <c r="FBP120" s="160"/>
      <c r="FBQ120" s="334"/>
      <c r="FBR120" s="163"/>
      <c r="FBS120" s="164"/>
      <c r="FBT120" s="160"/>
      <c r="FBU120" s="160"/>
      <c r="FBV120" s="160"/>
      <c r="FBW120" s="160"/>
      <c r="FBX120" s="161"/>
      <c r="FBY120" s="160"/>
      <c r="FBZ120" s="160"/>
      <c r="FCA120" s="160"/>
      <c r="FCB120" s="160"/>
      <c r="FCC120" s="334"/>
      <c r="FCD120" s="163"/>
      <c r="FCE120" s="164"/>
      <c r="FCF120" s="160"/>
      <c r="FCG120" s="160"/>
      <c r="FCH120" s="160"/>
      <c r="FCI120" s="160"/>
      <c r="FCJ120" s="161"/>
      <c r="FCK120" s="160"/>
      <c r="FCL120" s="160"/>
      <c r="FCM120" s="160"/>
      <c r="FCN120" s="160"/>
      <c r="FCO120" s="334"/>
      <c r="FCP120" s="163"/>
      <c r="FCQ120" s="164"/>
      <c r="FCR120" s="160"/>
      <c r="FCS120" s="160"/>
      <c r="FCT120" s="160"/>
      <c r="FCU120" s="160"/>
      <c r="FCV120" s="161"/>
      <c r="FCW120" s="160"/>
      <c r="FCX120" s="160"/>
      <c r="FCY120" s="160"/>
      <c r="FCZ120" s="160"/>
      <c r="FDA120" s="334"/>
      <c r="FDB120" s="163"/>
      <c r="FDC120" s="164"/>
      <c r="FDD120" s="160"/>
      <c r="FDE120" s="160"/>
      <c r="FDF120" s="160"/>
      <c r="FDG120" s="160"/>
      <c r="FDH120" s="161"/>
      <c r="FDI120" s="160"/>
      <c r="FDJ120" s="160"/>
      <c r="FDK120" s="160"/>
      <c r="FDL120" s="160"/>
      <c r="FDM120" s="334"/>
      <c r="FDN120" s="163"/>
      <c r="FDO120" s="164"/>
      <c r="FDP120" s="160"/>
      <c r="FDQ120" s="160"/>
      <c r="FDR120" s="160"/>
      <c r="FDS120" s="160"/>
      <c r="FDT120" s="161"/>
      <c r="FDU120" s="160"/>
      <c r="FDV120" s="160"/>
      <c r="FDW120" s="160"/>
      <c r="FDX120" s="160"/>
      <c r="FDY120" s="334"/>
      <c r="FDZ120" s="163"/>
      <c r="FEA120" s="164"/>
      <c r="FEB120" s="160"/>
      <c r="FEC120" s="160"/>
      <c r="FED120" s="160"/>
      <c r="FEE120" s="160"/>
      <c r="FEF120" s="161"/>
      <c r="FEG120" s="160"/>
      <c r="FEH120" s="160"/>
      <c r="FEI120" s="160"/>
      <c r="FEJ120" s="160"/>
      <c r="FEK120" s="334"/>
      <c r="FEL120" s="163"/>
      <c r="FEM120" s="164"/>
      <c r="FEN120" s="160"/>
      <c r="FEO120" s="160"/>
      <c r="FEP120" s="160"/>
      <c r="FEQ120" s="160"/>
      <c r="FER120" s="161"/>
      <c r="FES120" s="160"/>
      <c r="FET120" s="160"/>
      <c r="FEU120" s="160"/>
      <c r="FEV120" s="160"/>
      <c r="FEW120" s="334"/>
      <c r="FEX120" s="163"/>
      <c r="FEY120" s="164"/>
      <c r="FEZ120" s="160"/>
      <c r="FFA120" s="160"/>
      <c r="FFB120" s="160"/>
      <c r="FFC120" s="160"/>
      <c r="FFD120" s="161"/>
      <c r="FFE120" s="160"/>
      <c r="FFF120" s="160"/>
      <c r="FFG120" s="160"/>
      <c r="FFH120" s="160"/>
      <c r="FFI120" s="334"/>
      <c r="FFJ120" s="163"/>
      <c r="FFK120" s="164"/>
      <c r="FFL120" s="160"/>
      <c r="FFM120" s="160"/>
      <c r="FFN120" s="160"/>
      <c r="FFO120" s="160"/>
      <c r="FFP120" s="161"/>
      <c r="FFQ120" s="160"/>
      <c r="FFR120" s="160"/>
      <c r="FFS120" s="160"/>
      <c r="FFT120" s="160"/>
      <c r="FFU120" s="334"/>
      <c r="FFV120" s="163"/>
      <c r="FFW120" s="164"/>
      <c r="FFX120" s="160"/>
      <c r="FFY120" s="160"/>
      <c r="FFZ120" s="160"/>
      <c r="FGA120" s="160"/>
      <c r="FGB120" s="161"/>
      <c r="FGC120" s="160"/>
      <c r="FGD120" s="160"/>
      <c r="FGE120" s="160"/>
      <c r="FGF120" s="160"/>
      <c r="FGG120" s="334"/>
      <c r="FGH120" s="163"/>
      <c r="FGI120" s="164"/>
      <c r="FGJ120" s="160"/>
      <c r="FGK120" s="160"/>
      <c r="FGL120" s="160"/>
      <c r="FGM120" s="160"/>
      <c r="FGN120" s="161"/>
      <c r="FGO120" s="160"/>
      <c r="FGP120" s="160"/>
      <c r="FGQ120" s="160"/>
      <c r="FGR120" s="160"/>
      <c r="FGS120" s="334"/>
      <c r="FGT120" s="163"/>
      <c r="FGU120" s="164"/>
      <c r="FGV120" s="160"/>
      <c r="FGW120" s="160"/>
      <c r="FGX120" s="160"/>
      <c r="FGY120" s="160"/>
      <c r="FGZ120" s="161"/>
      <c r="FHA120" s="160"/>
      <c r="FHB120" s="160"/>
      <c r="FHC120" s="160"/>
      <c r="FHD120" s="160"/>
      <c r="FHE120" s="334"/>
      <c r="FHF120" s="163"/>
      <c r="FHG120" s="164"/>
      <c r="FHH120" s="160"/>
      <c r="FHI120" s="160"/>
      <c r="FHJ120" s="160"/>
      <c r="FHK120" s="160"/>
      <c r="FHL120" s="161"/>
      <c r="FHM120" s="160"/>
      <c r="FHN120" s="160"/>
      <c r="FHO120" s="160"/>
      <c r="FHP120" s="160"/>
      <c r="FHQ120" s="334"/>
      <c r="FHR120" s="163"/>
      <c r="FHS120" s="164"/>
      <c r="FHT120" s="160"/>
      <c r="FHU120" s="160"/>
      <c r="FHV120" s="160"/>
      <c r="FHW120" s="160"/>
      <c r="FHX120" s="161"/>
      <c r="FHY120" s="160"/>
      <c r="FHZ120" s="160"/>
      <c r="FIA120" s="160"/>
      <c r="FIB120" s="160"/>
      <c r="FIC120" s="334"/>
      <c r="FID120" s="163"/>
      <c r="FIE120" s="164"/>
      <c r="FIF120" s="160"/>
      <c r="FIG120" s="160"/>
      <c r="FIH120" s="160"/>
      <c r="FII120" s="160"/>
      <c r="FIJ120" s="161"/>
      <c r="FIK120" s="160"/>
      <c r="FIL120" s="160"/>
      <c r="FIM120" s="160"/>
      <c r="FIN120" s="160"/>
      <c r="FIO120" s="334"/>
      <c r="FIP120" s="163"/>
      <c r="FIQ120" s="164"/>
      <c r="FIR120" s="160"/>
      <c r="FIS120" s="160"/>
      <c r="FIT120" s="160"/>
      <c r="FIU120" s="160"/>
      <c r="FIV120" s="161"/>
      <c r="FIW120" s="160"/>
      <c r="FIX120" s="160"/>
      <c r="FIY120" s="160"/>
      <c r="FIZ120" s="160"/>
      <c r="FJA120" s="334"/>
      <c r="FJB120" s="163"/>
      <c r="FJC120" s="164"/>
      <c r="FJD120" s="160"/>
      <c r="FJE120" s="160"/>
      <c r="FJF120" s="160"/>
      <c r="FJG120" s="160"/>
      <c r="FJH120" s="161"/>
      <c r="FJI120" s="160"/>
      <c r="FJJ120" s="160"/>
      <c r="FJK120" s="160"/>
      <c r="FJL120" s="160"/>
      <c r="FJM120" s="334"/>
      <c r="FJN120" s="163"/>
      <c r="FJO120" s="164"/>
      <c r="FJP120" s="160"/>
      <c r="FJQ120" s="160"/>
      <c r="FJR120" s="160"/>
      <c r="FJS120" s="160"/>
      <c r="FJT120" s="161"/>
      <c r="FJU120" s="160"/>
      <c r="FJV120" s="160"/>
      <c r="FJW120" s="160"/>
      <c r="FJX120" s="160"/>
      <c r="FJY120" s="334"/>
      <c r="FJZ120" s="163"/>
      <c r="FKA120" s="164"/>
      <c r="FKB120" s="160"/>
      <c r="FKC120" s="160"/>
      <c r="FKD120" s="160"/>
      <c r="FKE120" s="160"/>
      <c r="FKF120" s="161"/>
      <c r="FKG120" s="160"/>
      <c r="FKH120" s="160"/>
      <c r="FKI120" s="160"/>
      <c r="FKJ120" s="160"/>
      <c r="FKK120" s="334"/>
      <c r="FKL120" s="163"/>
      <c r="FKM120" s="164"/>
      <c r="FKN120" s="160"/>
      <c r="FKO120" s="160"/>
      <c r="FKP120" s="160"/>
      <c r="FKQ120" s="160"/>
      <c r="FKR120" s="161"/>
      <c r="FKS120" s="160"/>
      <c r="FKT120" s="160"/>
      <c r="FKU120" s="160"/>
      <c r="FKV120" s="160"/>
      <c r="FKW120" s="334"/>
      <c r="FKX120" s="163"/>
      <c r="FKY120" s="164"/>
      <c r="FKZ120" s="160"/>
      <c r="FLA120" s="160"/>
      <c r="FLB120" s="160"/>
      <c r="FLC120" s="160"/>
      <c r="FLD120" s="161"/>
      <c r="FLE120" s="160"/>
      <c r="FLF120" s="160"/>
      <c r="FLG120" s="160"/>
      <c r="FLH120" s="160"/>
      <c r="FLI120" s="334"/>
      <c r="FLJ120" s="163"/>
      <c r="FLK120" s="164"/>
      <c r="FLL120" s="160"/>
      <c r="FLM120" s="160"/>
      <c r="FLN120" s="160"/>
      <c r="FLO120" s="160"/>
      <c r="FLP120" s="161"/>
      <c r="FLQ120" s="160"/>
      <c r="FLR120" s="160"/>
      <c r="FLS120" s="160"/>
      <c r="FLT120" s="160"/>
      <c r="FLU120" s="334"/>
      <c r="FLV120" s="163"/>
      <c r="FLW120" s="164"/>
      <c r="FLX120" s="160"/>
      <c r="FLY120" s="160"/>
      <c r="FLZ120" s="160"/>
      <c r="FMA120" s="160"/>
      <c r="FMB120" s="161"/>
      <c r="FMC120" s="160"/>
      <c r="FMD120" s="160"/>
      <c r="FME120" s="160"/>
      <c r="FMF120" s="160"/>
      <c r="FMG120" s="334"/>
      <c r="FMH120" s="163"/>
      <c r="FMI120" s="164"/>
      <c r="FMJ120" s="160"/>
      <c r="FMK120" s="160"/>
      <c r="FML120" s="160"/>
      <c r="FMM120" s="160"/>
      <c r="FMN120" s="161"/>
      <c r="FMO120" s="160"/>
      <c r="FMP120" s="160"/>
      <c r="FMQ120" s="160"/>
      <c r="FMR120" s="160"/>
      <c r="FMS120" s="334"/>
      <c r="FMT120" s="163"/>
      <c r="FMU120" s="164"/>
      <c r="FMV120" s="160"/>
      <c r="FMW120" s="160"/>
      <c r="FMX120" s="160"/>
      <c r="FMY120" s="160"/>
      <c r="FMZ120" s="161"/>
      <c r="FNA120" s="160"/>
      <c r="FNB120" s="160"/>
      <c r="FNC120" s="160"/>
      <c r="FND120" s="160"/>
      <c r="FNE120" s="334"/>
      <c r="FNF120" s="163"/>
      <c r="FNG120" s="164"/>
      <c r="FNH120" s="160"/>
      <c r="FNI120" s="160"/>
      <c r="FNJ120" s="160"/>
      <c r="FNK120" s="160"/>
      <c r="FNL120" s="161"/>
      <c r="FNM120" s="160"/>
      <c r="FNN120" s="160"/>
      <c r="FNO120" s="160"/>
      <c r="FNP120" s="160"/>
      <c r="FNQ120" s="334"/>
      <c r="FNR120" s="163"/>
      <c r="FNS120" s="164"/>
      <c r="FNT120" s="160"/>
      <c r="FNU120" s="160"/>
      <c r="FNV120" s="160"/>
      <c r="FNW120" s="160"/>
      <c r="FNX120" s="161"/>
      <c r="FNY120" s="160"/>
      <c r="FNZ120" s="160"/>
      <c r="FOA120" s="160"/>
      <c r="FOB120" s="160"/>
      <c r="FOC120" s="334"/>
      <c r="FOD120" s="163"/>
      <c r="FOE120" s="164"/>
      <c r="FOF120" s="160"/>
      <c r="FOG120" s="160"/>
      <c r="FOH120" s="160"/>
      <c r="FOI120" s="160"/>
      <c r="FOJ120" s="161"/>
      <c r="FOK120" s="160"/>
      <c r="FOL120" s="160"/>
      <c r="FOM120" s="160"/>
      <c r="FON120" s="160"/>
      <c r="FOO120" s="334"/>
      <c r="FOP120" s="163"/>
      <c r="FOQ120" s="164"/>
      <c r="FOR120" s="160"/>
      <c r="FOS120" s="160"/>
      <c r="FOT120" s="160"/>
      <c r="FOU120" s="160"/>
      <c r="FOV120" s="161"/>
      <c r="FOW120" s="160"/>
      <c r="FOX120" s="160"/>
      <c r="FOY120" s="160"/>
      <c r="FOZ120" s="160"/>
      <c r="FPA120" s="334"/>
      <c r="FPB120" s="163"/>
      <c r="FPC120" s="164"/>
      <c r="FPD120" s="160"/>
      <c r="FPE120" s="160"/>
      <c r="FPF120" s="160"/>
      <c r="FPG120" s="160"/>
      <c r="FPH120" s="161"/>
      <c r="FPI120" s="160"/>
      <c r="FPJ120" s="160"/>
      <c r="FPK120" s="160"/>
      <c r="FPL120" s="160"/>
      <c r="FPM120" s="334"/>
      <c r="FPN120" s="163"/>
      <c r="FPO120" s="164"/>
      <c r="FPP120" s="160"/>
      <c r="FPQ120" s="160"/>
      <c r="FPR120" s="160"/>
      <c r="FPS120" s="160"/>
      <c r="FPT120" s="161"/>
      <c r="FPU120" s="160"/>
      <c r="FPV120" s="160"/>
      <c r="FPW120" s="160"/>
      <c r="FPX120" s="160"/>
      <c r="FPY120" s="334"/>
      <c r="FPZ120" s="163"/>
      <c r="FQA120" s="164"/>
      <c r="FQB120" s="160"/>
      <c r="FQC120" s="160"/>
      <c r="FQD120" s="160"/>
      <c r="FQE120" s="160"/>
      <c r="FQF120" s="161"/>
      <c r="FQG120" s="160"/>
      <c r="FQH120" s="160"/>
      <c r="FQI120" s="160"/>
      <c r="FQJ120" s="160"/>
      <c r="FQK120" s="334"/>
      <c r="FQL120" s="163"/>
      <c r="FQM120" s="164"/>
      <c r="FQN120" s="160"/>
      <c r="FQO120" s="160"/>
      <c r="FQP120" s="160"/>
      <c r="FQQ120" s="160"/>
      <c r="FQR120" s="161"/>
      <c r="FQS120" s="160"/>
      <c r="FQT120" s="160"/>
      <c r="FQU120" s="160"/>
      <c r="FQV120" s="160"/>
      <c r="FQW120" s="334"/>
      <c r="FQX120" s="163"/>
      <c r="FQY120" s="164"/>
      <c r="FQZ120" s="160"/>
      <c r="FRA120" s="160"/>
      <c r="FRB120" s="160"/>
      <c r="FRC120" s="160"/>
      <c r="FRD120" s="161"/>
      <c r="FRE120" s="160"/>
      <c r="FRF120" s="160"/>
      <c r="FRG120" s="160"/>
      <c r="FRH120" s="160"/>
      <c r="FRI120" s="334"/>
      <c r="FRJ120" s="163"/>
      <c r="FRK120" s="164"/>
      <c r="FRL120" s="160"/>
      <c r="FRM120" s="160"/>
      <c r="FRN120" s="160"/>
      <c r="FRO120" s="160"/>
      <c r="FRP120" s="161"/>
      <c r="FRQ120" s="160"/>
      <c r="FRR120" s="160"/>
      <c r="FRS120" s="160"/>
      <c r="FRT120" s="160"/>
      <c r="FRU120" s="334"/>
      <c r="FRV120" s="163"/>
      <c r="FRW120" s="164"/>
      <c r="FRX120" s="160"/>
      <c r="FRY120" s="160"/>
      <c r="FRZ120" s="160"/>
      <c r="FSA120" s="160"/>
      <c r="FSB120" s="161"/>
      <c r="FSC120" s="160"/>
      <c r="FSD120" s="160"/>
      <c r="FSE120" s="160"/>
      <c r="FSF120" s="160"/>
      <c r="FSG120" s="334"/>
      <c r="FSH120" s="163"/>
      <c r="FSI120" s="164"/>
      <c r="FSJ120" s="160"/>
      <c r="FSK120" s="160"/>
      <c r="FSL120" s="160"/>
      <c r="FSM120" s="160"/>
      <c r="FSN120" s="161"/>
      <c r="FSO120" s="160"/>
      <c r="FSP120" s="160"/>
      <c r="FSQ120" s="160"/>
      <c r="FSR120" s="160"/>
      <c r="FSS120" s="334"/>
      <c r="FST120" s="163"/>
      <c r="FSU120" s="164"/>
      <c r="FSV120" s="160"/>
      <c r="FSW120" s="160"/>
      <c r="FSX120" s="160"/>
      <c r="FSY120" s="160"/>
      <c r="FSZ120" s="161"/>
      <c r="FTA120" s="160"/>
      <c r="FTB120" s="160"/>
      <c r="FTC120" s="160"/>
      <c r="FTD120" s="160"/>
      <c r="FTE120" s="334"/>
      <c r="FTF120" s="163"/>
      <c r="FTG120" s="164"/>
      <c r="FTH120" s="160"/>
      <c r="FTI120" s="160"/>
      <c r="FTJ120" s="160"/>
      <c r="FTK120" s="160"/>
      <c r="FTL120" s="161"/>
      <c r="FTM120" s="160"/>
      <c r="FTN120" s="160"/>
      <c r="FTO120" s="160"/>
      <c r="FTP120" s="160"/>
      <c r="FTQ120" s="334"/>
      <c r="FTR120" s="163"/>
      <c r="FTS120" s="164"/>
      <c r="FTT120" s="160"/>
      <c r="FTU120" s="160"/>
      <c r="FTV120" s="160"/>
      <c r="FTW120" s="160"/>
      <c r="FTX120" s="161"/>
      <c r="FTY120" s="160"/>
      <c r="FTZ120" s="160"/>
      <c r="FUA120" s="160"/>
      <c r="FUB120" s="160"/>
      <c r="FUC120" s="334"/>
      <c r="FUD120" s="163"/>
      <c r="FUE120" s="164"/>
      <c r="FUF120" s="160"/>
      <c r="FUG120" s="160"/>
      <c r="FUH120" s="160"/>
      <c r="FUI120" s="160"/>
      <c r="FUJ120" s="161"/>
      <c r="FUK120" s="160"/>
      <c r="FUL120" s="160"/>
      <c r="FUM120" s="160"/>
      <c r="FUN120" s="160"/>
      <c r="FUO120" s="334"/>
      <c r="FUP120" s="163"/>
      <c r="FUQ120" s="164"/>
      <c r="FUR120" s="160"/>
      <c r="FUS120" s="160"/>
      <c r="FUT120" s="160"/>
      <c r="FUU120" s="160"/>
      <c r="FUV120" s="161"/>
      <c r="FUW120" s="160"/>
      <c r="FUX120" s="160"/>
      <c r="FUY120" s="160"/>
      <c r="FUZ120" s="160"/>
      <c r="FVA120" s="334"/>
      <c r="FVB120" s="163"/>
      <c r="FVC120" s="164"/>
      <c r="FVD120" s="160"/>
      <c r="FVE120" s="160"/>
      <c r="FVF120" s="160"/>
      <c r="FVG120" s="160"/>
      <c r="FVH120" s="161"/>
      <c r="FVI120" s="160"/>
      <c r="FVJ120" s="160"/>
      <c r="FVK120" s="160"/>
      <c r="FVL120" s="160"/>
      <c r="FVM120" s="334"/>
      <c r="FVN120" s="163"/>
      <c r="FVO120" s="164"/>
      <c r="FVP120" s="160"/>
      <c r="FVQ120" s="160"/>
      <c r="FVR120" s="160"/>
      <c r="FVS120" s="160"/>
      <c r="FVT120" s="161"/>
      <c r="FVU120" s="160"/>
      <c r="FVV120" s="160"/>
      <c r="FVW120" s="160"/>
      <c r="FVX120" s="160"/>
      <c r="FVY120" s="334"/>
      <c r="FVZ120" s="163"/>
      <c r="FWA120" s="164"/>
      <c r="FWB120" s="160"/>
      <c r="FWC120" s="160"/>
      <c r="FWD120" s="160"/>
      <c r="FWE120" s="160"/>
      <c r="FWF120" s="161"/>
      <c r="FWG120" s="160"/>
      <c r="FWH120" s="160"/>
      <c r="FWI120" s="160"/>
      <c r="FWJ120" s="160"/>
      <c r="FWK120" s="334"/>
      <c r="FWL120" s="163"/>
      <c r="FWM120" s="164"/>
      <c r="FWN120" s="160"/>
      <c r="FWO120" s="160"/>
      <c r="FWP120" s="160"/>
      <c r="FWQ120" s="160"/>
      <c r="FWR120" s="161"/>
      <c r="FWS120" s="160"/>
      <c r="FWT120" s="160"/>
      <c r="FWU120" s="160"/>
      <c r="FWV120" s="160"/>
      <c r="FWW120" s="334"/>
      <c r="FWX120" s="163"/>
      <c r="FWY120" s="164"/>
      <c r="FWZ120" s="160"/>
      <c r="FXA120" s="160"/>
      <c r="FXB120" s="160"/>
      <c r="FXC120" s="160"/>
      <c r="FXD120" s="161"/>
      <c r="FXE120" s="160"/>
      <c r="FXF120" s="160"/>
      <c r="FXG120" s="160"/>
      <c r="FXH120" s="160"/>
      <c r="FXI120" s="334"/>
      <c r="FXJ120" s="163"/>
      <c r="FXK120" s="164"/>
      <c r="FXL120" s="160"/>
      <c r="FXM120" s="160"/>
      <c r="FXN120" s="160"/>
      <c r="FXO120" s="160"/>
      <c r="FXP120" s="161"/>
      <c r="FXQ120" s="160"/>
      <c r="FXR120" s="160"/>
      <c r="FXS120" s="160"/>
      <c r="FXT120" s="160"/>
      <c r="FXU120" s="334"/>
      <c r="FXV120" s="163"/>
      <c r="FXW120" s="164"/>
      <c r="FXX120" s="160"/>
      <c r="FXY120" s="160"/>
      <c r="FXZ120" s="160"/>
      <c r="FYA120" s="160"/>
      <c r="FYB120" s="161"/>
      <c r="FYC120" s="160"/>
      <c r="FYD120" s="160"/>
      <c r="FYE120" s="160"/>
      <c r="FYF120" s="160"/>
      <c r="FYG120" s="334"/>
      <c r="FYH120" s="163"/>
      <c r="FYI120" s="164"/>
      <c r="FYJ120" s="160"/>
      <c r="FYK120" s="160"/>
      <c r="FYL120" s="160"/>
      <c r="FYM120" s="160"/>
      <c r="FYN120" s="161"/>
      <c r="FYO120" s="160"/>
      <c r="FYP120" s="160"/>
      <c r="FYQ120" s="160"/>
      <c r="FYR120" s="160"/>
      <c r="FYS120" s="334"/>
      <c r="FYT120" s="163"/>
      <c r="FYU120" s="164"/>
      <c r="FYV120" s="160"/>
      <c r="FYW120" s="160"/>
      <c r="FYX120" s="160"/>
      <c r="FYY120" s="160"/>
      <c r="FYZ120" s="161"/>
      <c r="FZA120" s="160"/>
      <c r="FZB120" s="160"/>
      <c r="FZC120" s="160"/>
      <c r="FZD120" s="160"/>
      <c r="FZE120" s="334"/>
      <c r="FZF120" s="163"/>
      <c r="FZG120" s="164"/>
      <c r="FZH120" s="160"/>
      <c r="FZI120" s="160"/>
      <c r="FZJ120" s="160"/>
      <c r="FZK120" s="160"/>
      <c r="FZL120" s="161"/>
      <c r="FZM120" s="160"/>
      <c r="FZN120" s="160"/>
      <c r="FZO120" s="160"/>
      <c r="FZP120" s="160"/>
      <c r="FZQ120" s="334"/>
      <c r="FZR120" s="163"/>
      <c r="FZS120" s="164"/>
      <c r="FZT120" s="160"/>
      <c r="FZU120" s="160"/>
      <c r="FZV120" s="160"/>
      <c r="FZW120" s="160"/>
      <c r="FZX120" s="161"/>
      <c r="FZY120" s="160"/>
      <c r="FZZ120" s="160"/>
      <c r="GAA120" s="160"/>
      <c r="GAB120" s="160"/>
      <c r="GAC120" s="334"/>
      <c r="GAD120" s="163"/>
      <c r="GAE120" s="164"/>
      <c r="GAF120" s="160"/>
      <c r="GAG120" s="160"/>
      <c r="GAH120" s="160"/>
      <c r="GAI120" s="160"/>
      <c r="GAJ120" s="161"/>
      <c r="GAK120" s="160"/>
      <c r="GAL120" s="160"/>
      <c r="GAM120" s="160"/>
      <c r="GAN120" s="160"/>
      <c r="GAO120" s="334"/>
      <c r="GAP120" s="163"/>
      <c r="GAQ120" s="164"/>
      <c r="GAR120" s="160"/>
      <c r="GAS120" s="160"/>
      <c r="GAT120" s="160"/>
      <c r="GAU120" s="160"/>
      <c r="GAV120" s="161"/>
      <c r="GAW120" s="160"/>
      <c r="GAX120" s="160"/>
      <c r="GAY120" s="160"/>
      <c r="GAZ120" s="160"/>
      <c r="GBA120" s="334"/>
      <c r="GBB120" s="163"/>
      <c r="GBC120" s="164"/>
      <c r="GBD120" s="160"/>
      <c r="GBE120" s="160"/>
      <c r="GBF120" s="160"/>
      <c r="GBG120" s="160"/>
      <c r="GBH120" s="161"/>
      <c r="GBI120" s="160"/>
      <c r="GBJ120" s="160"/>
      <c r="GBK120" s="160"/>
      <c r="GBL120" s="160"/>
      <c r="GBM120" s="334"/>
      <c r="GBN120" s="163"/>
      <c r="GBO120" s="164"/>
      <c r="GBP120" s="160"/>
      <c r="GBQ120" s="160"/>
      <c r="GBR120" s="160"/>
      <c r="GBS120" s="160"/>
      <c r="GBT120" s="161"/>
      <c r="GBU120" s="160"/>
      <c r="GBV120" s="160"/>
      <c r="GBW120" s="160"/>
      <c r="GBX120" s="160"/>
      <c r="GBY120" s="334"/>
      <c r="GBZ120" s="163"/>
      <c r="GCA120" s="164"/>
      <c r="GCB120" s="160"/>
      <c r="GCC120" s="160"/>
      <c r="GCD120" s="160"/>
      <c r="GCE120" s="160"/>
      <c r="GCF120" s="161"/>
      <c r="GCG120" s="160"/>
      <c r="GCH120" s="160"/>
      <c r="GCI120" s="160"/>
      <c r="GCJ120" s="160"/>
      <c r="GCK120" s="334"/>
      <c r="GCL120" s="163"/>
      <c r="GCM120" s="164"/>
      <c r="GCN120" s="160"/>
      <c r="GCO120" s="160"/>
      <c r="GCP120" s="160"/>
      <c r="GCQ120" s="160"/>
      <c r="GCR120" s="161"/>
      <c r="GCS120" s="160"/>
      <c r="GCT120" s="160"/>
      <c r="GCU120" s="160"/>
      <c r="GCV120" s="160"/>
      <c r="GCW120" s="334"/>
      <c r="GCX120" s="163"/>
      <c r="GCY120" s="164"/>
      <c r="GCZ120" s="160"/>
      <c r="GDA120" s="160"/>
      <c r="GDB120" s="160"/>
      <c r="GDC120" s="160"/>
      <c r="GDD120" s="161"/>
      <c r="GDE120" s="160"/>
      <c r="GDF120" s="160"/>
      <c r="GDG120" s="160"/>
      <c r="GDH120" s="160"/>
      <c r="GDI120" s="334"/>
      <c r="GDJ120" s="163"/>
      <c r="GDK120" s="164"/>
      <c r="GDL120" s="160"/>
      <c r="GDM120" s="160"/>
      <c r="GDN120" s="160"/>
      <c r="GDO120" s="160"/>
      <c r="GDP120" s="161"/>
      <c r="GDQ120" s="160"/>
      <c r="GDR120" s="160"/>
      <c r="GDS120" s="160"/>
      <c r="GDT120" s="160"/>
      <c r="GDU120" s="334"/>
      <c r="GDV120" s="163"/>
      <c r="GDW120" s="164"/>
      <c r="GDX120" s="160"/>
      <c r="GDY120" s="160"/>
      <c r="GDZ120" s="160"/>
      <c r="GEA120" s="160"/>
      <c r="GEB120" s="161"/>
      <c r="GEC120" s="160"/>
      <c r="GED120" s="160"/>
      <c r="GEE120" s="160"/>
      <c r="GEF120" s="160"/>
      <c r="GEG120" s="334"/>
      <c r="GEH120" s="163"/>
      <c r="GEI120" s="164"/>
      <c r="GEJ120" s="160"/>
      <c r="GEK120" s="160"/>
      <c r="GEL120" s="160"/>
      <c r="GEM120" s="160"/>
      <c r="GEN120" s="161"/>
      <c r="GEO120" s="160"/>
      <c r="GEP120" s="160"/>
      <c r="GEQ120" s="160"/>
      <c r="GER120" s="160"/>
      <c r="GES120" s="334"/>
      <c r="GET120" s="163"/>
      <c r="GEU120" s="164"/>
      <c r="GEV120" s="160"/>
      <c r="GEW120" s="160"/>
      <c r="GEX120" s="160"/>
      <c r="GEY120" s="160"/>
      <c r="GEZ120" s="161"/>
      <c r="GFA120" s="160"/>
      <c r="GFB120" s="160"/>
      <c r="GFC120" s="160"/>
      <c r="GFD120" s="160"/>
      <c r="GFE120" s="334"/>
      <c r="GFF120" s="163"/>
      <c r="GFG120" s="164"/>
      <c r="GFH120" s="160"/>
      <c r="GFI120" s="160"/>
      <c r="GFJ120" s="160"/>
      <c r="GFK120" s="160"/>
      <c r="GFL120" s="161"/>
      <c r="GFM120" s="160"/>
      <c r="GFN120" s="160"/>
      <c r="GFO120" s="160"/>
      <c r="GFP120" s="160"/>
      <c r="GFQ120" s="334"/>
      <c r="GFR120" s="163"/>
      <c r="GFS120" s="164"/>
      <c r="GFT120" s="160"/>
      <c r="GFU120" s="160"/>
      <c r="GFV120" s="160"/>
      <c r="GFW120" s="160"/>
      <c r="GFX120" s="161"/>
      <c r="GFY120" s="160"/>
      <c r="GFZ120" s="160"/>
      <c r="GGA120" s="160"/>
      <c r="GGB120" s="160"/>
      <c r="GGC120" s="334"/>
      <c r="GGD120" s="163"/>
      <c r="GGE120" s="164"/>
      <c r="GGF120" s="160"/>
      <c r="GGG120" s="160"/>
      <c r="GGH120" s="160"/>
      <c r="GGI120" s="160"/>
      <c r="GGJ120" s="161"/>
      <c r="GGK120" s="160"/>
      <c r="GGL120" s="160"/>
      <c r="GGM120" s="160"/>
      <c r="GGN120" s="160"/>
      <c r="GGO120" s="334"/>
      <c r="GGP120" s="163"/>
      <c r="GGQ120" s="164"/>
      <c r="GGR120" s="160"/>
      <c r="GGS120" s="160"/>
      <c r="GGT120" s="160"/>
      <c r="GGU120" s="160"/>
      <c r="GGV120" s="161"/>
      <c r="GGW120" s="160"/>
      <c r="GGX120" s="160"/>
      <c r="GGY120" s="160"/>
      <c r="GGZ120" s="160"/>
      <c r="GHA120" s="334"/>
      <c r="GHB120" s="163"/>
      <c r="GHC120" s="164"/>
      <c r="GHD120" s="160"/>
      <c r="GHE120" s="160"/>
      <c r="GHF120" s="160"/>
      <c r="GHG120" s="160"/>
      <c r="GHH120" s="161"/>
      <c r="GHI120" s="160"/>
      <c r="GHJ120" s="160"/>
      <c r="GHK120" s="160"/>
      <c r="GHL120" s="160"/>
      <c r="GHM120" s="334"/>
      <c r="GHN120" s="163"/>
      <c r="GHO120" s="164"/>
      <c r="GHP120" s="160"/>
      <c r="GHQ120" s="160"/>
      <c r="GHR120" s="160"/>
      <c r="GHS120" s="160"/>
      <c r="GHT120" s="161"/>
      <c r="GHU120" s="160"/>
      <c r="GHV120" s="160"/>
      <c r="GHW120" s="160"/>
      <c r="GHX120" s="160"/>
      <c r="GHY120" s="334"/>
      <c r="GHZ120" s="163"/>
      <c r="GIA120" s="164"/>
      <c r="GIB120" s="160"/>
      <c r="GIC120" s="160"/>
      <c r="GID120" s="160"/>
      <c r="GIE120" s="160"/>
      <c r="GIF120" s="161"/>
      <c r="GIG120" s="160"/>
      <c r="GIH120" s="160"/>
      <c r="GII120" s="160"/>
      <c r="GIJ120" s="160"/>
      <c r="GIK120" s="334"/>
      <c r="GIL120" s="163"/>
      <c r="GIM120" s="164"/>
      <c r="GIN120" s="160"/>
      <c r="GIO120" s="160"/>
      <c r="GIP120" s="160"/>
      <c r="GIQ120" s="160"/>
      <c r="GIR120" s="161"/>
      <c r="GIS120" s="160"/>
      <c r="GIT120" s="160"/>
      <c r="GIU120" s="160"/>
      <c r="GIV120" s="160"/>
      <c r="GIW120" s="334"/>
      <c r="GIX120" s="163"/>
      <c r="GIY120" s="164"/>
      <c r="GIZ120" s="160"/>
      <c r="GJA120" s="160"/>
      <c r="GJB120" s="160"/>
      <c r="GJC120" s="160"/>
      <c r="GJD120" s="161"/>
      <c r="GJE120" s="160"/>
      <c r="GJF120" s="160"/>
      <c r="GJG120" s="160"/>
      <c r="GJH120" s="160"/>
      <c r="GJI120" s="334"/>
      <c r="GJJ120" s="163"/>
      <c r="GJK120" s="164"/>
      <c r="GJL120" s="160"/>
      <c r="GJM120" s="160"/>
      <c r="GJN120" s="160"/>
      <c r="GJO120" s="160"/>
      <c r="GJP120" s="161"/>
      <c r="GJQ120" s="160"/>
      <c r="GJR120" s="160"/>
      <c r="GJS120" s="160"/>
      <c r="GJT120" s="160"/>
      <c r="GJU120" s="334"/>
      <c r="GJV120" s="163"/>
      <c r="GJW120" s="164"/>
      <c r="GJX120" s="160"/>
      <c r="GJY120" s="160"/>
      <c r="GJZ120" s="160"/>
      <c r="GKA120" s="160"/>
      <c r="GKB120" s="161"/>
      <c r="GKC120" s="160"/>
      <c r="GKD120" s="160"/>
      <c r="GKE120" s="160"/>
      <c r="GKF120" s="160"/>
      <c r="GKG120" s="334"/>
      <c r="GKH120" s="163"/>
      <c r="GKI120" s="164"/>
      <c r="GKJ120" s="160"/>
      <c r="GKK120" s="160"/>
      <c r="GKL120" s="160"/>
      <c r="GKM120" s="160"/>
      <c r="GKN120" s="161"/>
      <c r="GKO120" s="160"/>
      <c r="GKP120" s="160"/>
      <c r="GKQ120" s="160"/>
      <c r="GKR120" s="160"/>
      <c r="GKS120" s="334"/>
      <c r="GKT120" s="163"/>
      <c r="GKU120" s="164"/>
      <c r="GKV120" s="160"/>
      <c r="GKW120" s="160"/>
      <c r="GKX120" s="160"/>
      <c r="GKY120" s="160"/>
      <c r="GKZ120" s="161"/>
      <c r="GLA120" s="160"/>
      <c r="GLB120" s="160"/>
      <c r="GLC120" s="160"/>
      <c r="GLD120" s="160"/>
      <c r="GLE120" s="334"/>
      <c r="GLF120" s="163"/>
      <c r="GLG120" s="164"/>
      <c r="GLH120" s="160"/>
      <c r="GLI120" s="160"/>
      <c r="GLJ120" s="160"/>
      <c r="GLK120" s="160"/>
      <c r="GLL120" s="161"/>
      <c r="GLM120" s="160"/>
      <c r="GLN120" s="160"/>
      <c r="GLO120" s="160"/>
      <c r="GLP120" s="160"/>
      <c r="GLQ120" s="334"/>
      <c r="GLR120" s="163"/>
      <c r="GLS120" s="164"/>
      <c r="GLT120" s="160"/>
      <c r="GLU120" s="160"/>
      <c r="GLV120" s="160"/>
      <c r="GLW120" s="160"/>
      <c r="GLX120" s="161"/>
      <c r="GLY120" s="160"/>
      <c r="GLZ120" s="160"/>
      <c r="GMA120" s="160"/>
      <c r="GMB120" s="160"/>
      <c r="GMC120" s="334"/>
      <c r="GMD120" s="163"/>
      <c r="GME120" s="164"/>
      <c r="GMF120" s="160"/>
      <c r="GMG120" s="160"/>
      <c r="GMH120" s="160"/>
      <c r="GMI120" s="160"/>
      <c r="GMJ120" s="161"/>
      <c r="GMK120" s="160"/>
      <c r="GML120" s="160"/>
      <c r="GMM120" s="160"/>
      <c r="GMN120" s="160"/>
      <c r="GMO120" s="334"/>
      <c r="GMP120" s="163"/>
      <c r="GMQ120" s="164"/>
      <c r="GMR120" s="160"/>
      <c r="GMS120" s="160"/>
      <c r="GMT120" s="160"/>
      <c r="GMU120" s="160"/>
      <c r="GMV120" s="161"/>
      <c r="GMW120" s="160"/>
      <c r="GMX120" s="160"/>
      <c r="GMY120" s="160"/>
      <c r="GMZ120" s="160"/>
      <c r="GNA120" s="334"/>
      <c r="GNB120" s="163"/>
      <c r="GNC120" s="164"/>
      <c r="GND120" s="160"/>
      <c r="GNE120" s="160"/>
      <c r="GNF120" s="160"/>
      <c r="GNG120" s="160"/>
      <c r="GNH120" s="161"/>
      <c r="GNI120" s="160"/>
      <c r="GNJ120" s="160"/>
      <c r="GNK120" s="160"/>
      <c r="GNL120" s="160"/>
      <c r="GNM120" s="334"/>
      <c r="GNN120" s="163"/>
      <c r="GNO120" s="164"/>
      <c r="GNP120" s="160"/>
      <c r="GNQ120" s="160"/>
      <c r="GNR120" s="160"/>
      <c r="GNS120" s="160"/>
      <c r="GNT120" s="161"/>
      <c r="GNU120" s="160"/>
      <c r="GNV120" s="160"/>
      <c r="GNW120" s="160"/>
      <c r="GNX120" s="160"/>
      <c r="GNY120" s="334"/>
      <c r="GNZ120" s="163"/>
      <c r="GOA120" s="164"/>
      <c r="GOB120" s="160"/>
      <c r="GOC120" s="160"/>
      <c r="GOD120" s="160"/>
      <c r="GOE120" s="160"/>
      <c r="GOF120" s="161"/>
      <c r="GOG120" s="160"/>
      <c r="GOH120" s="160"/>
      <c r="GOI120" s="160"/>
      <c r="GOJ120" s="160"/>
      <c r="GOK120" s="334"/>
      <c r="GOL120" s="163"/>
      <c r="GOM120" s="164"/>
      <c r="GON120" s="160"/>
      <c r="GOO120" s="160"/>
      <c r="GOP120" s="160"/>
      <c r="GOQ120" s="160"/>
      <c r="GOR120" s="161"/>
      <c r="GOS120" s="160"/>
      <c r="GOT120" s="160"/>
      <c r="GOU120" s="160"/>
      <c r="GOV120" s="160"/>
      <c r="GOW120" s="334"/>
      <c r="GOX120" s="163"/>
      <c r="GOY120" s="164"/>
      <c r="GOZ120" s="160"/>
      <c r="GPA120" s="160"/>
      <c r="GPB120" s="160"/>
      <c r="GPC120" s="160"/>
      <c r="GPD120" s="161"/>
      <c r="GPE120" s="160"/>
      <c r="GPF120" s="160"/>
      <c r="GPG120" s="160"/>
      <c r="GPH120" s="160"/>
      <c r="GPI120" s="334"/>
      <c r="GPJ120" s="163"/>
      <c r="GPK120" s="164"/>
      <c r="GPL120" s="160"/>
      <c r="GPM120" s="160"/>
      <c r="GPN120" s="160"/>
      <c r="GPO120" s="160"/>
      <c r="GPP120" s="161"/>
      <c r="GPQ120" s="160"/>
      <c r="GPR120" s="160"/>
      <c r="GPS120" s="160"/>
      <c r="GPT120" s="160"/>
      <c r="GPU120" s="334"/>
      <c r="GPV120" s="163"/>
      <c r="GPW120" s="164"/>
      <c r="GPX120" s="160"/>
      <c r="GPY120" s="160"/>
      <c r="GPZ120" s="160"/>
      <c r="GQA120" s="160"/>
      <c r="GQB120" s="161"/>
      <c r="GQC120" s="160"/>
      <c r="GQD120" s="160"/>
      <c r="GQE120" s="160"/>
      <c r="GQF120" s="160"/>
      <c r="GQG120" s="334"/>
      <c r="GQH120" s="163"/>
      <c r="GQI120" s="164"/>
      <c r="GQJ120" s="160"/>
      <c r="GQK120" s="160"/>
      <c r="GQL120" s="160"/>
      <c r="GQM120" s="160"/>
      <c r="GQN120" s="161"/>
      <c r="GQO120" s="160"/>
      <c r="GQP120" s="160"/>
      <c r="GQQ120" s="160"/>
      <c r="GQR120" s="160"/>
      <c r="GQS120" s="334"/>
      <c r="GQT120" s="163"/>
      <c r="GQU120" s="164"/>
      <c r="GQV120" s="160"/>
      <c r="GQW120" s="160"/>
      <c r="GQX120" s="160"/>
      <c r="GQY120" s="160"/>
      <c r="GQZ120" s="161"/>
      <c r="GRA120" s="160"/>
      <c r="GRB120" s="160"/>
      <c r="GRC120" s="160"/>
      <c r="GRD120" s="160"/>
      <c r="GRE120" s="334"/>
      <c r="GRF120" s="163"/>
      <c r="GRG120" s="164"/>
      <c r="GRH120" s="160"/>
      <c r="GRI120" s="160"/>
      <c r="GRJ120" s="160"/>
      <c r="GRK120" s="160"/>
      <c r="GRL120" s="161"/>
      <c r="GRM120" s="160"/>
      <c r="GRN120" s="160"/>
      <c r="GRO120" s="160"/>
      <c r="GRP120" s="160"/>
      <c r="GRQ120" s="334"/>
      <c r="GRR120" s="163"/>
      <c r="GRS120" s="164"/>
      <c r="GRT120" s="160"/>
      <c r="GRU120" s="160"/>
      <c r="GRV120" s="160"/>
      <c r="GRW120" s="160"/>
      <c r="GRX120" s="161"/>
      <c r="GRY120" s="160"/>
      <c r="GRZ120" s="160"/>
      <c r="GSA120" s="160"/>
      <c r="GSB120" s="160"/>
      <c r="GSC120" s="334"/>
      <c r="GSD120" s="163"/>
      <c r="GSE120" s="164"/>
      <c r="GSF120" s="160"/>
      <c r="GSG120" s="160"/>
      <c r="GSH120" s="160"/>
      <c r="GSI120" s="160"/>
      <c r="GSJ120" s="161"/>
      <c r="GSK120" s="160"/>
      <c r="GSL120" s="160"/>
      <c r="GSM120" s="160"/>
      <c r="GSN120" s="160"/>
      <c r="GSO120" s="334"/>
      <c r="GSP120" s="163"/>
      <c r="GSQ120" s="164"/>
      <c r="GSR120" s="160"/>
      <c r="GSS120" s="160"/>
      <c r="GST120" s="160"/>
      <c r="GSU120" s="160"/>
      <c r="GSV120" s="161"/>
      <c r="GSW120" s="160"/>
      <c r="GSX120" s="160"/>
      <c r="GSY120" s="160"/>
      <c r="GSZ120" s="160"/>
      <c r="GTA120" s="334"/>
      <c r="GTB120" s="163"/>
      <c r="GTC120" s="164"/>
      <c r="GTD120" s="160"/>
      <c r="GTE120" s="160"/>
      <c r="GTF120" s="160"/>
      <c r="GTG120" s="160"/>
      <c r="GTH120" s="161"/>
      <c r="GTI120" s="160"/>
      <c r="GTJ120" s="160"/>
      <c r="GTK120" s="160"/>
      <c r="GTL120" s="160"/>
      <c r="GTM120" s="334"/>
      <c r="GTN120" s="163"/>
      <c r="GTO120" s="164"/>
      <c r="GTP120" s="160"/>
      <c r="GTQ120" s="160"/>
      <c r="GTR120" s="160"/>
      <c r="GTS120" s="160"/>
      <c r="GTT120" s="161"/>
      <c r="GTU120" s="160"/>
      <c r="GTV120" s="160"/>
      <c r="GTW120" s="160"/>
      <c r="GTX120" s="160"/>
      <c r="GTY120" s="334"/>
      <c r="GTZ120" s="163"/>
      <c r="GUA120" s="164"/>
      <c r="GUB120" s="160"/>
      <c r="GUC120" s="160"/>
      <c r="GUD120" s="160"/>
      <c r="GUE120" s="160"/>
      <c r="GUF120" s="161"/>
      <c r="GUG120" s="160"/>
      <c r="GUH120" s="160"/>
      <c r="GUI120" s="160"/>
      <c r="GUJ120" s="160"/>
      <c r="GUK120" s="334"/>
      <c r="GUL120" s="163"/>
      <c r="GUM120" s="164"/>
      <c r="GUN120" s="160"/>
      <c r="GUO120" s="160"/>
      <c r="GUP120" s="160"/>
      <c r="GUQ120" s="160"/>
      <c r="GUR120" s="161"/>
      <c r="GUS120" s="160"/>
      <c r="GUT120" s="160"/>
      <c r="GUU120" s="160"/>
      <c r="GUV120" s="160"/>
      <c r="GUW120" s="334"/>
      <c r="GUX120" s="163"/>
      <c r="GUY120" s="164"/>
      <c r="GUZ120" s="160"/>
      <c r="GVA120" s="160"/>
      <c r="GVB120" s="160"/>
      <c r="GVC120" s="160"/>
      <c r="GVD120" s="161"/>
      <c r="GVE120" s="160"/>
      <c r="GVF120" s="160"/>
      <c r="GVG120" s="160"/>
      <c r="GVH120" s="160"/>
      <c r="GVI120" s="334"/>
      <c r="GVJ120" s="163"/>
      <c r="GVK120" s="164"/>
      <c r="GVL120" s="160"/>
      <c r="GVM120" s="160"/>
      <c r="GVN120" s="160"/>
      <c r="GVO120" s="160"/>
      <c r="GVP120" s="161"/>
      <c r="GVQ120" s="160"/>
      <c r="GVR120" s="160"/>
      <c r="GVS120" s="160"/>
      <c r="GVT120" s="160"/>
      <c r="GVU120" s="334"/>
      <c r="GVV120" s="163"/>
      <c r="GVW120" s="164"/>
      <c r="GVX120" s="160"/>
      <c r="GVY120" s="160"/>
      <c r="GVZ120" s="160"/>
      <c r="GWA120" s="160"/>
      <c r="GWB120" s="161"/>
      <c r="GWC120" s="160"/>
      <c r="GWD120" s="160"/>
      <c r="GWE120" s="160"/>
      <c r="GWF120" s="160"/>
      <c r="GWG120" s="334"/>
      <c r="GWH120" s="163"/>
      <c r="GWI120" s="164"/>
      <c r="GWJ120" s="160"/>
      <c r="GWK120" s="160"/>
      <c r="GWL120" s="160"/>
      <c r="GWM120" s="160"/>
      <c r="GWN120" s="161"/>
      <c r="GWO120" s="160"/>
      <c r="GWP120" s="160"/>
      <c r="GWQ120" s="160"/>
      <c r="GWR120" s="160"/>
      <c r="GWS120" s="334"/>
      <c r="GWT120" s="163"/>
      <c r="GWU120" s="164"/>
      <c r="GWV120" s="160"/>
      <c r="GWW120" s="160"/>
      <c r="GWX120" s="160"/>
      <c r="GWY120" s="160"/>
      <c r="GWZ120" s="161"/>
      <c r="GXA120" s="160"/>
      <c r="GXB120" s="160"/>
      <c r="GXC120" s="160"/>
      <c r="GXD120" s="160"/>
      <c r="GXE120" s="334"/>
      <c r="GXF120" s="163"/>
      <c r="GXG120" s="164"/>
      <c r="GXH120" s="160"/>
      <c r="GXI120" s="160"/>
      <c r="GXJ120" s="160"/>
      <c r="GXK120" s="160"/>
      <c r="GXL120" s="161"/>
      <c r="GXM120" s="160"/>
      <c r="GXN120" s="160"/>
      <c r="GXO120" s="160"/>
      <c r="GXP120" s="160"/>
      <c r="GXQ120" s="334"/>
      <c r="GXR120" s="163"/>
      <c r="GXS120" s="164"/>
      <c r="GXT120" s="160"/>
      <c r="GXU120" s="160"/>
      <c r="GXV120" s="160"/>
      <c r="GXW120" s="160"/>
      <c r="GXX120" s="161"/>
      <c r="GXY120" s="160"/>
      <c r="GXZ120" s="160"/>
      <c r="GYA120" s="160"/>
      <c r="GYB120" s="160"/>
      <c r="GYC120" s="334"/>
      <c r="GYD120" s="163"/>
      <c r="GYE120" s="164"/>
      <c r="GYF120" s="160"/>
      <c r="GYG120" s="160"/>
      <c r="GYH120" s="160"/>
      <c r="GYI120" s="160"/>
      <c r="GYJ120" s="161"/>
      <c r="GYK120" s="160"/>
      <c r="GYL120" s="160"/>
      <c r="GYM120" s="160"/>
      <c r="GYN120" s="160"/>
      <c r="GYO120" s="334"/>
      <c r="GYP120" s="163"/>
      <c r="GYQ120" s="164"/>
      <c r="GYR120" s="160"/>
      <c r="GYS120" s="160"/>
      <c r="GYT120" s="160"/>
      <c r="GYU120" s="160"/>
      <c r="GYV120" s="161"/>
      <c r="GYW120" s="160"/>
      <c r="GYX120" s="160"/>
      <c r="GYY120" s="160"/>
      <c r="GYZ120" s="160"/>
      <c r="GZA120" s="334"/>
      <c r="GZB120" s="163"/>
      <c r="GZC120" s="164"/>
      <c r="GZD120" s="160"/>
      <c r="GZE120" s="160"/>
      <c r="GZF120" s="160"/>
      <c r="GZG120" s="160"/>
      <c r="GZH120" s="161"/>
      <c r="GZI120" s="160"/>
      <c r="GZJ120" s="160"/>
      <c r="GZK120" s="160"/>
      <c r="GZL120" s="160"/>
      <c r="GZM120" s="334"/>
      <c r="GZN120" s="163"/>
      <c r="GZO120" s="164"/>
      <c r="GZP120" s="160"/>
      <c r="GZQ120" s="160"/>
      <c r="GZR120" s="160"/>
      <c r="GZS120" s="160"/>
      <c r="GZT120" s="161"/>
      <c r="GZU120" s="160"/>
      <c r="GZV120" s="160"/>
      <c r="GZW120" s="160"/>
      <c r="GZX120" s="160"/>
      <c r="GZY120" s="334"/>
      <c r="GZZ120" s="163"/>
      <c r="HAA120" s="164"/>
      <c r="HAB120" s="160"/>
      <c r="HAC120" s="160"/>
      <c r="HAD120" s="160"/>
      <c r="HAE120" s="160"/>
      <c r="HAF120" s="161"/>
      <c r="HAG120" s="160"/>
      <c r="HAH120" s="160"/>
      <c r="HAI120" s="160"/>
      <c r="HAJ120" s="160"/>
      <c r="HAK120" s="334"/>
      <c r="HAL120" s="163"/>
      <c r="HAM120" s="164"/>
      <c r="HAN120" s="160"/>
      <c r="HAO120" s="160"/>
      <c r="HAP120" s="160"/>
      <c r="HAQ120" s="160"/>
      <c r="HAR120" s="161"/>
      <c r="HAS120" s="160"/>
      <c r="HAT120" s="160"/>
      <c r="HAU120" s="160"/>
      <c r="HAV120" s="160"/>
      <c r="HAW120" s="334"/>
      <c r="HAX120" s="163"/>
      <c r="HAY120" s="164"/>
      <c r="HAZ120" s="160"/>
      <c r="HBA120" s="160"/>
      <c r="HBB120" s="160"/>
      <c r="HBC120" s="160"/>
      <c r="HBD120" s="161"/>
      <c r="HBE120" s="160"/>
      <c r="HBF120" s="160"/>
      <c r="HBG120" s="160"/>
      <c r="HBH120" s="160"/>
      <c r="HBI120" s="334"/>
      <c r="HBJ120" s="163"/>
      <c r="HBK120" s="164"/>
      <c r="HBL120" s="160"/>
      <c r="HBM120" s="160"/>
      <c r="HBN120" s="160"/>
      <c r="HBO120" s="160"/>
      <c r="HBP120" s="161"/>
      <c r="HBQ120" s="160"/>
      <c r="HBR120" s="160"/>
      <c r="HBS120" s="160"/>
      <c r="HBT120" s="160"/>
      <c r="HBU120" s="334"/>
      <c r="HBV120" s="163"/>
      <c r="HBW120" s="164"/>
      <c r="HBX120" s="160"/>
      <c r="HBY120" s="160"/>
      <c r="HBZ120" s="160"/>
      <c r="HCA120" s="160"/>
      <c r="HCB120" s="161"/>
      <c r="HCC120" s="160"/>
      <c r="HCD120" s="160"/>
      <c r="HCE120" s="160"/>
      <c r="HCF120" s="160"/>
      <c r="HCG120" s="334"/>
      <c r="HCH120" s="163"/>
      <c r="HCI120" s="164"/>
      <c r="HCJ120" s="160"/>
      <c r="HCK120" s="160"/>
      <c r="HCL120" s="160"/>
      <c r="HCM120" s="160"/>
      <c r="HCN120" s="161"/>
      <c r="HCO120" s="160"/>
      <c r="HCP120" s="160"/>
      <c r="HCQ120" s="160"/>
      <c r="HCR120" s="160"/>
      <c r="HCS120" s="334"/>
      <c r="HCT120" s="163"/>
      <c r="HCU120" s="164"/>
      <c r="HCV120" s="160"/>
      <c r="HCW120" s="160"/>
      <c r="HCX120" s="160"/>
      <c r="HCY120" s="160"/>
      <c r="HCZ120" s="161"/>
      <c r="HDA120" s="160"/>
      <c r="HDB120" s="160"/>
      <c r="HDC120" s="160"/>
      <c r="HDD120" s="160"/>
      <c r="HDE120" s="334"/>
      <c r="HDF120" s="163"/>
      <c r="HDG120" s="164"/>
      <c r="HDH120" s="160"/>
      <c r="HDI120" s="160"/>
      <c r="HDJ120" s="160"/>
      <c r="HDK120" s="160"/>
      <c r="HDL120" s="161"/>
      <c r="HDM120" s="160"/>
      <c r="HDN120" s="160"/>
      <c r="HDO120" s="160"/>
      <c r="HDP120" s="160"/>
      <c r="HDQ120" s="334"/>
      <c r="HDR120" s="163"/>
      <c r="HDS120" s="164"/>
      <c r="HDT120" s="160"/>
      <c r="HDU120" s="160"/>
      <c r="HDV120" s="160"/>
      <c r="HDW120" s="160"/>
      <c r="HDX120" s="161"/>
      <c r="HDY120" s="160"/>
      <c r="HDZ120" s="160"/>
      <c r="HEA120" s="160"/>
      <c r="HEB120" s="160"/>
      <c r="HEC120" s="334"/>
      <c r="HED120" s="163"/>
      <c r="HEE120" s="164"/>
      <c r="HEF120" s="160"/>
      <c r="HEG120" s="160"/>
      <c r="HEH120" s="160"/>
      <c r="HEI120" s="160"/>
      <c r="HEJ120" s="161"/>
      <c r="HEK120" s="160"/>
      <c r="HEL120" s="160"/>
      <c r="HEM120" s="160"/>
      <c r="HEN120" s="160"/>
      <c r="HEO120" s="334"/>
      <c r="HEP120" s="163"/>
      <c r="HEQ120" s="164"/>
      <c r="HER120" s="160"/>
      <c r="HES120" s="160"/>
      <c r="HET120" s="160"/>
      <c r="HEU120" s="160"/>
      <c r="HEV120" s="161"/>
      <c r="HEW120" s="160"/>
      <c r="HEX120" s="160"/>
      <c r="HEY120" s="160"/>
      <c r="HEZ120" s="160"/>
      <c r="HFA120" s="334"/>
      <c r="HFB120" s="163"/>
      <c r="HFC120" s="164"/>
      <c r="HFD120" s="160"/>
      <c r="HFE120" s="160"/>
      <c r="HFF120" s="160"/>
      <c r="HFG120" s="160"/>
      <c r="HFH120" s="161"/>
      <c r="HFI120" s="160"/>
      <c r="HFJ120" s="160"/>
      <c r="HFK120" s="160"/>
      <c r="HFL120" s="160"/>
      <c r="HFM120" s="334"/>
      <c r="HFN120" s="163"/>
      <c r="HFO120" s="164"/>
      <c r="HFP120" s="160"/>
      <c r="HFQ120" s="160"/>
      <c r="HFR120" s="160"/>
      <c r="HFS120" s="160"/>
      <c r="HFT120" s="161"/>
      <c r="HFU120" s="160"/>
      <c r="HFV120" s="160"/>
      <c r="HFW120" s="160"/>
      <c r="HFX120" s="160"/>
      <c r="HFY120" s="334"/>
      <c r="HFZ120" s="163"/>
      <c r="HGA120" s="164"/>
      <c r="HGB120" s="160"/>
      <c r="HGC120" s="160"/>
      <c r="HGD120" s="160"/>
      <c r="HGE120" s="160"/>
      <c r="HGF120" s="161"/>
      <c r="HGG120" s="160"/>
      <c r="HGH120" s="160"/>
      <c r="HGI120" s="160"/>
      <c r="HGJ120" s="160"/>
      <c r="HGK120" s="334"/>
      <c r="HGL120" s="163"/>
      <c r="HGM120" s="164"/>
      <c r="HGN120" s="160"/>
      <c r="HGO120" s="160"/>
      <c r="HGP120" s="160"/>
      <c r="HGQ120" s="160"/>
      <c r="HGR120" s="161"/>
      <c r="HGS120" s="160"/>
      <c r="HGT120" s="160"/>
      <c r="HGU120" s="160"/>
      <c r="HGV120" s="160"/>
      <c r="HGW120" s="334"/>
      <c r="HGX120" s="163"/>
      <c r="HGY120" s="164"/>
      <c r="HGZ120" s="160"/>
      <c r="HHA120" s="160"/>
      <c r="HHB120" s="160"/>
      <c r="HHC120" s="160"/>
      <c r="HHD120" s="161"/>
      <c r="HHE120" s="160"/>
      <c r="HHF120" s="160"/>
      <c r="HHG120" s="160"/>
      <c r="HHH120" s="160"/>
      <c r="HHI120" s="334"/>
      <c r="HHJ120" s="163"/>
      <c r="HHK120" s="164"/>
      <c r="HHL120" s="160"/>
      <c r="HHM120" s="160"/>
      <c r="HHN120" s="160"/>
      <c r="HHO120" s="160"/>
      <c r="HHP120" s="161"/>
      <c r="HHQ120" s="160"/>
      <c r="HHR120" s="160"/>
      <c r="HHS120" s="160"/>
      <c r="HHT120" s="160"/>
      <c r="HHU120" s="334"/>
      <c r="HHV120" s="163"/>
      <c r="HHW120" s="164"/>
      <c r="HHX120" s="160"/>
      <c r="HHY120" s="160"/>
      <c r="HHZ120" s="160"/>
      <c r="HIA120" s="160"/>
      <c r="HIB120" s="161"/>
      <c r="HIC120" s="160"/>
      <c r="HID120" s="160"/>
      <c r="HIE120" s="160"/>
      <c r="HIF120" s="160"/>
      <c r="HIG120" s="334"/>
      <c r="HIH120" s="163"/>
      <c r="HII120" s="164"/>
      <c r="HIJ120" s="160"/>
      <c r="HIK120" s="160"/>
      <c r="HIL120" s="160"/>
      <c r="HIM120" s="160"/>
      <c r="HIN120" s="161"/>
      <c r="HIO120" s="160"/>
      <c r="HIP120" s="160"/>
      <c r="HIQ120" s="160"/>
      <c r="HIR120" s="160"/>
      <c r="HIS120" s="334"/>
      <c r="HIT120" s="163"/>
      <c r="HIU120" s="164"/>
      <c r="HIV120" s="160"/>
      <c r="HIW120" s="160"/>
      <c r="HIX120" s="160"/>
      <c r="HIY120" s="160"/>
      <c r="HIZ120" s="161"/>
      <c r="HJA120" s="160"/>
      <c r="HJB120" s="160"/>
      <c r="HJC120" s="160"/>
      <c r="HJD120" s="160"/>
      <c r="HJE120" s="334"/>
      <c r="HJF120" s="163"/>
      <c r="HJG120" s="164"/>
      <c r="HJH120" s="160"/>
      <c r="HJI120" s="160"/>
      <c r="HJJ120" s="160"/>
      <c r="HJK120" s="160"/>
      <c r="HJL120" s="161"/>
      <c r="HJM120" s="160"/>
      <c r="HJN120" s="160"/>
      <c r="HJO120" s="160"/>
      <c r="HJP120" s="160"/>
      <c r="HJQ120" s="334"/>
      <c r="HJR120" s="163"/>
      <c r="HJS120" s="164"/>
      <c r="HJT120" s="160"/>
      <c r="HJU120" s="160"/>
      <c r="HJV120" s="160"/>
      <c r="HJW120" s="160"/>
      <c r="HJX120" s="161"/>
      <c r="HJY120" s="160"/>
      <c r="HJZ120" s="160"/>
      <c r="HKA120" s="160"/>
      <c r="HKB120" s="160"/>
      <c r="HKC120" s="334"/>
      <c r="HKD120" s="163"/>
      <c r="HKE120" s="164"/>
      <c r="HKF120" s="160"/>
      <c r="HKG120" s="160"/>
      <c r="HKH120" s="160"/>
      <c r="HKI120" s="160"/>
      <c r="HKJ120" s="161"/>
      <c r="HKK120" s="160"/>
      <c r="HKL120" s="160"/>
      <c r="HKM120" s="160"/>
      <c r="HKN120" s="160"/>
      <c r="HKO120" s="334"/>
      <c r="HKP120" s="163"/>
      <c r="HKQ120" s="164"/>
      <c r="HKR120" s="160"/>
      <c r="HKS120" s="160"/>
      <c r="HKT120" s="160"/>
      <c r="HKU120" s="160"/>
      <c r="HKV120" s="161"/>
      <c r="HKW120" s="160"/>
      <c r="HKX120" s="160"/>
      <c r="HKY120" s="160"/>
      <c r="HKZ120" s="160"/>
      <c r="HLA120" s="334"/>
      <c r="HLB120" s="163"/>
      <c r="HLC120" s="164"/>
      <c r="HLD120" s="160"/>
      <c r="HLE120" s="160"/>
      <c r="HLF120" s="160"/>
      <c r="HLG120" s="160"/>
      <c r="HLH120" s="161"/>
      <c r="HLI120" s="160"/>
      <c r="HLJ120" s="160"/>
      <c r="HLK120" s="160"/>
      <c r="HLL120" s="160"/>
      <c r="HLM120" s="334"/>
      <c r="HLN120" s="163"/>
      <c r="HLO120" s="164"/>
      <c r="HLP120" s="160"/>
      <c r="HLQ120" s="160"/>
      <c r="HLR120" s="160"/>
      <c r="HLS120" s="160"/>
      <c r="HLT120" s="161"/>
      <c r="HLU120" s="160"/>
      <c r="HLV120" s="160"/>
      <c r="HLW120" s="160"/>
      <c r="HLX120" s="160"/>
      <c r="HLY120" s="334"/>
      <c r="HLZ120" s="163"/>
      <c r="HMA120" s="164"/>
      <c r="HMB120" s="160"/>
      <c r="HMC120" s="160"/>
      <c r="HMD120" s="160"/>
      <c r="HME120" s="160"/>
      <c r="HMF120" s="161"/>
      <c r="HMG120" s="160"/>
      <c r="HMH120" s="160"/>
      <c r="HMI120" s="160"/>
      <c r="HMJ120" s="160"/>
      <c r="HMK120" s="334"/>
      <c r="HML120" s="163"/>
      <c r="HMM120" s="164"/>
      <c r="HMN120" s="160"/>
      <c r="HMO120" s="160"/>
      <c r="HMP120" s="160"/>
      <c r="HMQ120" s="160"/>
      <c r="HMR120" s="161"/>
      <c r="HMS120" s="160"/>
      <c r="HMT120" s="160"/>
      <c r="HMU120" s="160"/>
      <c r="HMV120" s="160"/>
      <c r="HMW120" s="334"/>
      <c r="HMX120" s="163"/>
      <c r="HMY120" s="164"/>
      <c r="HMZ120" s="160"/>
      <c r="HNA120" s="160"/>
      <c r="HNB120" s="160"/>
      <c r="HNC120" s="160"/>
      <c r="HND120" s="161"/>
      <c r="HNE120" s="160"/>
      <c r="HNF120" s="160"/>
      <c r="HNG120" s="160"/>
      <c r="HNH120" s="160"/>
      <c r="HNI120" s="334"/>
      <c r="HNJ120" s="163"/>
      <c r="HNK120" s="164"/>
      <c r="HNL120" s="160"/>
      <c r="HNM120" s="160"/>
      <c r="HNN120" s="160"/>
      <c r="HNO120" s="160"/>
      <c r="HNP120" s="161"/>
      <c r="HNQ120" s="160"/>
      <c r="HNR120" s="160"/>
      <c r="HNS120" s="160"/>
      <c r="HNT120" s="160"/>
      <c r="HNU120" s="334"/>
      <c r="HNV120" s="163"/>
      <c r="HNW120" s="164"/>
      <c r="HNX120" s="160"/>
      <c r="HNY120" s="160"/>
      <c r="HNZ120" s="160"/>
      <c r="HOA120" s="160"/>
      <c r="HOB120" s="161"/>
      <c r="HOC120" s="160"/>
      <c r="HOD120" s="160"/>
      <c r="HOE120" s="160"/>
      <c r="HOF120" s="160"/>
      <c r="HOG120" s="334"/>
      <c r="HOH120" s="163"/>
      <c r="HOI120" s="164"/>
      <c r="HOJ120" s="160"/>
      <c r="HOK120" s="160"/>
      <c r="HOL120" s="160"/>
      <c r="HOM120" s="160"/>
      <c r="HON120" s="161"/>
      <c r="HOO120" s="160"/>
      <c r="HOP120" s="160"/>
      <c r="HOQ120" s="160"/>
      <c r="HOR120" s="160"/>
      <c r="HOS120" s="334"/>
      <c r="HOT120" s="163"/>
      <c r="HOU120" s="164"/>
      <c r="HOV120" s="160"/>
      <c r="HOW120" s="160"/>
      <c r="HOX120" s="160"/>
      <c r="HOY120" s="160"/>
      <c r="HOZ120" s="161"/>
      <c r="HPA120" s="160"/>
      <c r="HPB120" s="160"/>
      <c r="HPC120" s="160"/>
      <c r="HPD120" s="160"/>
      <c r="HPE120" s="334"/>
      <c r="HPF120" s="163"/>
      <c r="HPG120" s="164"/>
      <c r="HPH120" s="160"/>
      <c r="HPI120" s="160"/>
      <c r="HPJ120" s="160"/>
      <c r="HPK120" s="160"/>
      <c r="HPL120" s="161"/>
      <c r="HPM120" s="160"/>
      <c r="HPN120" s="160"/>
      <c r="HPO120" s="160"/>
      <c r="HPP120" s="160"/>
      <c r="HPQ120" s="334"/>
      <c r="HPR120" s="163"/>
      <c r="HPS120" s="164"/>
      <c r="HPT120" s="160"/>
      <c r="HPU120" s="160"/>
      <c r="HPV120" s="160"/>
      <c r="HPW120" s="160"/>
      <c r="HPX120" s="161"/>
      <c r="HPY120" s="160"/>
      <c r="HPZ120" s="160"/>
      <c r="HQA120" s="160"/>
      <c r="HQB120" s="160"/>
      <c r="HQC120" s="334"/>
      <c r="HQD120" s="163"/>
      <c r="HQE120" s="164"/>
      <c r="HQF120" s="160"/>
      <c r="HQG120" s="160"/>
      <c r="HQH120" s="160"/>
      <c r="HQI120" s="160"/>
      <c r="HQJ120" s="161"/>
      <c r="HQK120" s="160"/>
      <c r="HQL120" s="160"/>
      <c r="HQM120" s="160"/>
      <c r="HQN120" s="160"/>
      <c r="HQO120" s="334"/>
      <c r="HQP120" s="163"/>
      <c r="HQQ120" s="164"/>
      <c r="HQR120" s="160"/>
      <c r="HQS120" s="160"/>
      <c r="HQT120" s="160"/>
      <c r="HQU120" s="160"/>
      <c r="HQV120" s="161"/>
      <c r="HQW120" s="160"/>
      <c r="HQX120" s="160"/>
      <c r="HQY120" s="160"/>
      <c r="HQZ120" s="160"/>
      <c r="HRA120" s="334"/>
      <c r="HRB120" s="163"/>
      <c r="HRC120" s="164"/>
      <c r="HRD120" s="160"/>
      <c r="HRE120" s="160"/>
      <c r="HRF120" s="160"/>
      <c r="HRG120" s="160"/>
      <c r="HRH120" s="161"/>
      <c r="HRI120" s="160"/>
      <c r="HRJ120" s="160"/>
      <c r="HRK120" s="160"/>
      <c r="HRL120" s="160"/>
      <c r="HRM120" s="334"/>
      <c r="HRN120" s="163"/>
      <c r="HRO120" s="164"/>
      <c r="HRP120" s="160"/>
      <c r="HRQ120" s="160"/>
      <c r="HRR120" s="160"/>
      <c r="HRS120" s="160"/>
      <c r="HRT120" s="161"/>
      <c r="HRU120" s="160"/>
      <c r="HRV120" s="160"/>
      <c r="HRW120" s="160"/>
      <c r="HRX120" s="160"/>
      <c r="HRY120" s="334"/>
      <c r="HRZ120" s="163"/>
      <c r="HSA120" s="164"/>
      <c r="HSB120" s="160"/>
      <c r="HSC120" s="160"/>
      <c r="HSD120" s="160"/>
      <c r="HSE120" s="160"/>
      <c r="HSF120" s="161"/>
      <c r="HSG120" s="160"/>
      <c r="HSH120" s="160"/>
      <c r="HSI120" s="160"/>
      <c r="HSJ120" s="160"/>
      <c r="HSK120" s="334"/>
      <c r="HSL120" s="163"/>
      <c r="HSM120" s="164"/>
      <c r="HSN120" s="160"/>
      <c r="HSO120" s="160"/>
      <c r="HSP120" s="160"/>
      <c r="HSQ120" s="160"/>
      <c r="HSR120" s="161"/>
      <c r="HSS120" s="160"/>
      <c r="HST120" s="160"/>
      <c r="HSU120" s="160"/>
      <c r="HSV120" s="160"/>
      <c r="HSW120" s="334"/>
      <c r="HSX120" s="163"/>
      <c r="HSY120" s="164"/>
      <c r="HSZ120" s="160"/>
      <c r="HTA120" s="160"/>
      <c r="HTB120" s="160"/>
      <c r="HTC120" s="160"/>
      <c r="HTD120" s="161"/>
      <c r="HTE120" s="160"/>
      <c r="HTF120" s="160"/>
      <c r="HTG120" s="160"/>
      <c r="HTH120" s="160"/>
      <c r="HTI120" s="334"/>
      <c r="HTJ120" s="163"/>
      <c r="HTK120" s="164"/>
      <c r="HTL120" s="160"/>
      <c r="HTM120" s="160"/>
      <c r="HTN120" s="160"/>
      <c r="HTO120" s="160"/>
      <c r="HTP120" s="161"/>
      <c r="HTQ120" s="160"/>
      <c r="HTR120" s="160"/>
      <c r="HTS120" s="160"/>
      <c r="HTT120" s="160"/>
      <c r="HTU120" s="334"/>
      <c r="HTV120" s="163"/>
      <c r="HTW120" s="164"/>
      <c r="HTX120" s="160"/>
      <c r="HTY120" s="160"/>
      <c r="HTZ120" s="160"/>
      <c r="HUA120" s="160"/>
      <c r="HUB120" s="161"/>
      <c r="HUC120" s="160"/>
      <c r="HUD120" s="160"/>
      <c r="HUE120" s="160"/>
      <c r="HUF120" s="160"/>
      <c r="HUG120" s="334"/>
      <c r="HUH120" s="163"/>
      <c r="HUI120" s="164"/>
      <c r="HUJ120" s="160"/>
      <c r="HUK120" s="160"/>
      <c r="HUL120" s="160"/>
      <c r="HUM120" s="160"/>
      <c r="HUN120" s="161"/>
      <c r="HUO120" s="160"/>
      <c r="HUP120" s="160"/>
      <c r="HUQ120" s="160"/>
      <c r="HUR120" s="160"/>
      <c r="HUS120" s="334"/>
      <c r="HUT120" s="163"/>
      <c r="HUU120" s="164"/>
      <c r="HUV120" s="160"/>
      <c r="HUW120" s="160"/>
      <c r="HUX120" s="160"/>
      <c r="HUY120" s="160"/>
      <c r="HUZ120" s="161"/>
      <c r="HVA120" s="160"/>
      <c r="HVB120" s="160"/>
      <c r="HVC120" s="160"/>
      <c r="HVD120" s="160"/>
      <c r="HVE120" s="334"/>
      <c r="HVF120" s="163"/>
      <c r="HVG120" s="164"/>
      <c r="HVH120" s="160"/>
      <c r="HVI120" s="160"/>
      <c r="HVJ120" s="160"/>
      <c r="HVK120" s="160"/>
      <c r="HVL120" s="161"/>
      <c r="HVM120" s="160"/>
      <c r="HVN120" s="160"/>
      <c r="HVO120" s="160"/>
      <c r="HVP120" s="160"/>
      <c r="HVQ120" s="334"/>
      <c r="HVR120" s="163"/>
      <c r="HVS120" s="164"/>
      <c r="HVT120" s="160"/>
      <c r="HVU120" s="160"/>
      <c r="HVV120" s="160"/>
      <c r="HVW120" s="160"/>
      <c r="HVX120" s="161"/>
      <c r="HVY120" s="160"/>
      <c r="HVZ120" s="160"/>
      <c r="HWA120" s="160"/>
      <c r="HWB120" s="160"/>
      <c r="HWC120" s="334"/>
      <c r="HWD120" s="163"/>
      <c r="HWE120" s="164"/>
      <c r="HWF120" s="160"/>
      <c r="HWG120" s="160"/>
      <c r="HWH120" s="160"/>
      <c r="HWI120" s="160"/>
      <c r="HWJ120" s="161"/>
      <c r="HWK120" s="160"/>
      <c r="HWL120" s="160"/>
      <c r="HWM120" s="160"/>
      <c r="HWN120" s="160"/>
      <c r="HWO120" s="334"/>
      <c r="HWP120" s="163"/>
      <c r="HWQ120" s="164"/>
      <c r="HWR120" s="160"/>
      <c r="HWS120" s="160"/>
      <c r="HWT120" s="160"/>
      <c r="HWU120" s="160"/>
      <c r="HWV120" s="161"/>
      <c r="HWW120" s="160"/>
      <c r="HWX120" s="160"/>
      <c r="HWY120" s="160"/>
      <c r="HWZ120" s="160"/>
      <c r="HXA120" s="334"/>
      <c r="HXB120" s="163"/>
      <c r="HXC120" s="164"/>
      <c r="HXD120" s="160"/>
      <c r="HXE120" s="160"/>
      <c r="HXF120" s="160"/>
      <c r="HXG120" s="160"/>
      <c r="HXH120" s="161"/>
      <c r="HXI120" s="160"/>
      <c r="HXJ120" s="160"/>
      <c r="HXK120" s="160"/>
      <c r="HXL120" s="160"/>
      <c r="HXM120" s="334"/>
      <c r="HXN120" s="163"/>
      <c r="HXO120" s="164"/>
      <c r="HXP120" s="160"/>
      <c r="HXQ120" s="160"/>
      <c r="HXR120" s="160"/>
      <c r="HXS120" s="160"/>
      <c r="HXT120" s="161"/>
      <c r="HXU120" s="160"/>
      <c r="HXV120" s="160"/>
      <c r="HXW120" s="160"/>
      <c r="HXX120" s="160"/>
      <c r="HXY120" s="334"/>
      <c r="HXZ120" s="163"/>
      <c r="HYA120" s="164"/>
      <c r="HYB120" s="160"/>
      <c r="HYC120" s="160"/>
      <c r="HYD120" s="160"/>
      <c r="HYE120" s="160"/>
      <c r="HYF120" s="161"/>
      <c r="HYG120" s="160"/>
      <c r="HYH120" s="160"/>
      <c r="HYI120" s="160"/>
      <c r="HYJ120" s="160"/>
      <c r="HYK120" s="334"/>
      <c r="HYL120" s="163"/>
      <c r="HYM120" s="164"/>
      <c r="HYN120" s="160"/>
      <c r="HYO120" s="160"/>
      <c r="HYP120" s="160"/>
      <c r="HYQ120" s="160"/>
      <c r="HYR120" s="161"/>
      <c r="HYS120" s="160"/>
      <c r="HYT120" s="160"/>
      <c r="HYU120" s="160"/>
      <c r="HYV120" s="160"/>
      <c r="HYW120" s="334"/>
      <c r="HYX120" s="163"/>
      <c r="HYY120" s="164"/>
      <c r="HYZ120" s="160"/>
      <c r="HZA120" s="160"/>
      <c r="HZB120" s="160"/>
      <c r="HZC120" s="160"/>
      <c r="HZD120" s="161"/>
      <c r="HZE120" s="160"/>
      <c r="HZF120" s="160"/>
      <c r="HZG120" s="160"/>
      <c r="HZH120" s="160"/>
      <c r="HZI120" s="334"/>
      <c r="HZJ120" s="163"/>
      <c r="HZK120" s="164"/>
      <c r="HZL120" s="160"/>
      <c r="HZM120" s="160"/>
      <c r="HZN120" s="160"/>
      <c r="HZO120" s="160"/>
      <c r="HZP120" s="161"/>
      <c r="HZQ120" s="160"/>
      <c r="HZR120" s="160"/>
      <c r="HZS120" s="160"/>
      <c r="HZT120" s="160"/>
      <c r="HZU120" s="334"/>
      <c r="HZV120" s="163"/>
      <c r="HZW120" s="164"/>
      <c r="HZX120" s="160"/>
      <c r="HZY120" s="160"/>
      <c r="HZZ120" s="160"/>
      <c r="IAA120" s="160"/>
      <c r="IAB120" s="161"/>
      <c r="IAC120" s="160"/>
      <c r="IAD120" s="160"/>
      <c r="IAE120" s="160"/>
      <c r="IAF120" s="160"/>
      <c r="IAG120" s="334"/>
      <c r="IAH120" s="163"/>
      <c r="IAI120" s="164"/>
      <c r="IAJ120" s="160"/>
      <c r="IAK120" s="160"/>
      <c r="IAL120" s="160"/>
      <c r="IAM120" s="160"/>
      <c r="IAN120" s="161"/>
      <c r="IAO120" s="160"/>
      <c r="IAP120" s="160"/>
      <c r="IAQ120" s="160"/>
      <c r="IAR120" s="160"/>
      <c r="IAS120" s="334"/>
      <c r="IAT120" s="163"/>
      <c r="IAU120" s="164"/>
      <c r="IAV120" s="160"/>
      <c r="IAW120" s="160"/>
      <c r="IAX120" s="160"/>
      <c r="IAY120" s="160"/>
      <c r="IAZ120" s="161"/>
      <c r="IBA120" s="160"/>
      <c r="IBB120" s="160"/>
      <c r="IBC120" s="160"/>
      <c r="IBD120" s="160"/>
      <c r="IBE120" s="334"/>
      <c r="IBF120" s="163"/>
      <c r="IBG120" s="164"/>
      <c r="IBH120" s="160"/>
      <c r="IBI120" s="160"/>
      <c r="IBJ120" s="160"/>
      <c r="IBK120" s="160"/>
      <c r="IBL120" s="161"/>
      <c r="IBM120" s="160"/>
      <c r="IBN120" s="160"/>
      <c r="IBO120" s="160"/>
      <c r="IBP120" s="160"/>
      <c r="IBQ120" s="334"/>
      <c r="IBR120" s="163"/>
      <c r="IBS120" s="164"/>
      <c r="IBT120" s="160"/>
      <c r="IBU120" s="160"/>
      <c r="IBV120" s="160"/>
      <c r="IBW120" s="160"/>
      <c r="IBX120" s="161"/>
      <c r="IBY120" s="160"/>
      <c r="IBZ120" s="160"/>
      <c r="ICA120" s="160"/>
      <c r="ICB120" s="160"/>
      <c r="ICC120" s="334"/>
      <c r="ICD120" s="163"/>
      <c r="ICE120" s="164"/>
      <c r="ICF120" s="160"/>
      <c r="ICG120" s="160"/>
      <c r="ICH120" s="160"/>
      <c r="ICI120" s="160"/>
      <c r="ICJ120" s="161"/>
      <c r="ICK120" s="160"/>
      <c r="ICL120" s="160"/>
      <c r="ICM120" s="160"/>
      <c r="ICN120" s="160"/>
      <c r="ICO120" s="334"/>
      <c r="ICP120" s="163"/>
      <c r="ICQ120" s="164"/>
      <c r="ICR120" s="160"/>
      <c r="ICS120" s="160"/>
      <c r="ICT120" s="160"/>
      <c r="ICU120" s="160"/>
      <c r="ICV120" s="161"/>
      <c r="ICW120" s="160"/>
      <c r="ICX120" s="160"/>
      <c r="ICY120" s="160"/>
      <c r="ICZ120" s="160"/>
      <c r="IDA120" s="334"/>
      <c r="IDB120" s="163"/>
      <c r="IDC120" s="164"/>
      <c r="IDD120" s="160"/>
      <c r="IDE120" s="160"/>
      <c r="IDF120" s="160"/>
      <c r="IDG120" s="160"/>
      <c r="IDH120" s="161"/>
      <c r="IDI120" s="160"/>
      <c r="IDJ120" s="160"/>
      <c r="IDK120" s="160"/>
      <c r="IDL120" s="160"/>
      <c r="IDM120" s="334"/>
      <c r="IDN120" s="163"/>
      <c r="IDO120" s="164"/>
      <c r="IDP120" s="160"/>
      <c r="IDQ120" s="160"/>
      <c r="IDR120" s="160"/>
      <c r="IDS120" s="160"/>
      <c r="IDT120" s="161"/>
      <c r="IDU120" s="160"/>
      <c r="IDV120" s="160"/>
      <c r="IDW120" s="160"/>
      <c r="IDX120" s="160"/>
      <c r="IDY120" s="334"/>
      <c r="IDZ120" s="163"/>
      <c r="IEA120" s="164"/>
      <c r="IEB120" s="160"/>
      <c r="IEC120" s="160"/>
      <c r="IED120" s="160"/>
      <c r="IEE120" s="160"/>
      <c r="IEF120" s="161"/>
      <c r="IEG120" s="160"/>
      <c r="IEH120" s="160"/>
      <c r="IEI120" s="160"/>
      <c r="IEJ120" s="160"/>
      <c r="IEK120" s="334"/>
      <c r="IEL120" s="163"/>
      <c r="IEM120" s="164"/>
      <c r="IEN120" s="160"/>
      <c r="IEO120" s="160"/>
      <c r="IEP120" s="160"/>
      <c r="IEQ120" s="160"/>
      <c r="IER120" s="161"/>
      <c r="IES120" s="160"/>
      <c r="IET120" s="160"/>
      <c r="IEU120" s="160"/>
      <c r="IEV120" s="160"/>
      <c r="IEW120" s="334"/>
      <c r="IEX120" s="163"/>
      <c r="IEY120" s="164"/>
      <c r="IEZ120" s="160"/>
      <c r="IFA120" s="160"/>
      <c r="IFB120" s="160"/>
      <c r="IFC120" s="160"/>
      <c r="IFD120" s="161"/>
      <c r="IFE120" s="160"/>
      <c r="IFF120" s="160"/>
      <c r="IFG120" s="160"/>
      <c r="IFH120" s="160"/>
      <c r="IFI120" s="334"/>
      <c r="IFJ120" s="163"/>
      <c r="IFK120" s="164"/>
      <c r="IFL120" s="160"/>
      <c r="IFM120" s="160"/>
      <c r="IFN120" s="160"/>
      <c r="IFO120" s="160"/>
      <c r="IFP120" s="161"/>
      <c r="IFQ120" s="160"/>
      <c r="IFR120" s="160"/>
      <c r="IFS120" s="160"/>
      <c r="IFT120" s="160"/>
      <c r="IFU120" s="334"/>
      <c r="IFV120" s="163"/>
      <c r="IFW120" s="164"/>
      <c r="IFX120" s="160"/>
      <c r="IFY120" s="160"/>
      <c r="IFZ120" s="160"/>
      <c r="IGA120" s="160"/>
      <c r="IGB120" s="161"/>
      <c r="IGC120" s="160"/>
      <c r="IGD120" s="160"/>
      <c r="IGE120" s="160"/>
      <c r="IGF120" s="160"/>
      <c r="IGG120" s="334"/>
      <c r="IGH120" s="163"/>
      <c r="IGI120" s="164"/>
      <c r="IGJ120" s="160"/>
      <c r="IGK120" s="160"/>
      <c r="IGL120" s="160"/>
      <c r="IGM120" s="160"/>
      <c r="IGN120" s="161"/>
      <c r="IGO120" s="160"/>
      <c r="IGP120" s="160"/>
      <c r="IGQ120" s="160"/>
      <c r="IGR120" s="160"/>
      <c r="IGS120" s="334"/>
      <c r="IGT120" s="163"/>
      <c r="IGU120" s="164"/>
      <c r="IGV120" s="160"/>
      <c r="IGW120" s="160"/>
      <c r="IGX120" s="160"/>
      <c r="IGY120" s="160"/>
      <c r="IGZ120" s="161"/>
      <c r="IHA120" s="160"/>
      <c r="IHB120" s="160"/>
      <c r="IHC120" s="160"/>
      <c r="IHD120" s="160"/>
      <c r="IHE120" s="334"/>
      <c r="IHF120" s="163"/>
      <c r="IHG120" s="164"/>
      <c r="IHH120" s="160"/>
      <c r="IHI120" s="160"/>
      <c r="IHJ120" s="160"/>
      <c r="IHK120" s="160"/>
      <c r="IHL120" s="161"/>
      <c r="IHM120" s="160"/>
      <c r="IHN120" s="160"/>
      <c r="IHO120" s="160"/>
      <c r="IHP120" s="160"/>
      <c r="IHQ120" s="334"/>
      <c r="IHR120" s="163"/>
      <c r="IHS120" s="164"/>
      <c r="IHT120" s="160"/>
      <c r="IHU120" s="160"/>
      <c r="IHV120" s="160"/>
      <c r="IHW120" s="160"/>
      <c r="IHX120" s="161"/>
      <c r="IHY120" s="160"/>
      <c r="IHZ120" s="160"/>
      <c r="IIA120" s="160"/>
      <c r="IIB120" s="160"/>
      <c r="IIC120" s="334"/>
      <c r="IID120" s="163"/>
      <c r="IIE120" s="164"/>
      <c r="IIF120" s="160"/>
      <c r="IIG120" s="160"/>
      <c r="IIH120" s="160"/>
      <c r="III120" s="160"/>
      <c r="IIJ120" s="161"/>
      <c r="IIK120" s="160"/>
      <c r="IIL120" s="160"/>
      <c r="IIM120" s="160"/>
      <c r="IIN120" s="160"/>
      <c r="IIO120" s="334"/>
      <c r="IIP120" s="163"/>
      <c r="IIQ120" s="164"/>
      <c r="IIR120" s="160"/>
      <c r="IIS120" s="160"/>
      <c r="IIT120" s="160"/>
      <c r="IIU120" s="160"/>
      <c r="IIV120" s="161"/>
      <c r="IIW120" s="160"/>
      <c r="IIX120" s="160"/>
      <c r="IIY120" s="160"/>
      <c r="IIZ120" s="160"/>
      <c r="IJA120" s="334"/>
      <c r="IJB120" s="163"/>
      <c r="IJC120" s="164"/>
      <c r="IJD120" s="160"/>
      <c r="IJE120" s="160"/>
      <c r="IJF120" s="160"/>
      <c r="IJG120" s="160"/>
      <c r="IJH120" s="161"/>
      <c r="IJI120" s="160"/>
      <c r="IJJ120" s="160"/>
      <c r="IJK120" s="160"/>
      <c r="IJL120" s="160"/>
      <c r="IJM120" s="334"/>
      <c r="IJN120" s="163"/>
      <c r="IJO120" s="164"/>
      <c r="IJP120" s="160"/>
      <c r="IJQ120" s="160"/>
      <c r="IJR120" s="160"/>
      <c r="IJS120" s="160"/>
      <c r="IJT120" s="161"/>
      <c r="IJU120" s="160"/>
      <c r="IJV120" s="160"/>
      <c r="IJW120" s="160"/>
      <c r="IJX120" s="160"/>
      <c r="IJY120" s="334"/>
      <c r="IJZ120" s="163"/>
      <c r="IKA120" s="164"/>
      <c r="IKB120" s="160"/>
      <c r="IKC120" s="160"/>
      <c r="IKD120" s="160"/>
      <c r="IKE120" s="160"/>
      <c r="IKF120" s="161"/>
      <c r="IKG120" s="160"/>
      <c r="IKH120" s="160"/>
      <c r="IKI120" s="160"/>
      <c r="IKJ120" s="160"/>
      <c r="IKK120" s="334"/>
      <c r="IKL120" s="163"/>
      <c r="IKM120" s="164"/>
      <c r="IKN120" s="160"/>
      <c r="IKO120" s="160"/>
      <c r="IKP120" s="160"/>
      <c r="IKQ120" s="160"/>
      <c r="IKR120" s="161"/>
      <c r="IKS120" s="160"/>
      <c r="IKT120" s="160"/>
      <c r="IKU120" s="160"/>
      <c r="IKV120" s="160"/>
      <c r="IKW120" s="334"/>
      <c r="IKX120" s="163"/>
      <c r="IKY120" s="164"/>
      <c r="IKZ120" s="160"/>
      <c r="ILA120" s="160"/>
      <c r="ILB120" s="160"/>
      <c r="ILC120" s="160"/>
      <c r="ILD120" s="161"/>
      <c r="ILE120" s="160"/>
      <c r="ILF120" s="160"/>
      <c r="ILG120" s="160"/>
      <c r="ILH120" s="160"/>
      <c r="ILI120" s="334"/>
      <c r="ILJ120" s="163"/>
      <c r="ILK120" s="164"/>
      <c r="ILL120" s="160"/>
      <c r="ILM120" s="160"/>
      <c r="ILN120" s="160"/>
      <c r="ILO120" s="160"/>
      <c r="ILP120" s="161"/>
      <c r="ILQ120" s="160"/>
      <c r="ILR120" s="160"/>
      <c r="ILS120" s="160"/>
      <c r="ILT120" s="160"/>
      <c r="ILU120" s="334"/>
      <c r="ILV120" s="163"/>
      <c r="ILW120" s="164"/>
      <c r="ILX120" s="160"/>
      <c r="ILY120" s="160"/>
      <c r="ILZ120" s="160"/>
      <c r="IMA120" s="160"/>
      <c r="IMB120" s="161"/>
      <c r="IMC120" s="160"/>
      <c r="IMD120" s="160"/>
      <c r="IME120" s="160"/>
      <c r="IMF120" s="160"/>
      <c r="IMG120" s="334"/>
      <c r="IMH120" s="163"/>
      <c r="IMI120" s="164"/>
      <c r="IMJ120" s="160"/>
      <c r="IMK120" s="160"/>
      <c r="IML120" s="160"/>
      <c r="IMM120" s="160"/>
      <c r="IMN120" s="161"/>
      <c r="IMO120" s="160"/>
      <c r="IMP120" s="160"/>
      <c r="IMQ120" s="160"/>
      <c r="IMR120" s="160"/>
      <c r="IMS120" s="334"/>
      <c r="IMT120" s="163"/>
      <c r="IMU120" s="164"/>
      <c r="IMV120" s="160"/>
      <c r="IMW120" s="160"/>
      <c r="IMX120" s="160"/>
      <c r="IMY120" s="160"/>
      <c r="IMZ120" s="161"/>
      <c r="INA120" s="160"/>
      <c r="INB120" s="160"/>
      <c r="INC120" s="160"/>
      <c r="IND120" s="160"/>
      <c r="INE120" s="334"/>
      <c r="INF120" s="163"/>
      <c r="ING120" s="164"/>
      <c r="INH120" s="160"/>
      <c r="INI120" s="160"/>
      <c r="INJ120" s="160"/>
      <c r="INK120" s="160"/>
      <c r="INL120" s="161"/>
      <c r="INM120" s="160"/>
      <c r="INN120" s="160"/>
      <c r="INO120" s="160"/>
      <c r="INP120" s="160"/>
      <c r="INQ120" s="334"/>
      <c r="INR120" s="163"/>
      <c r="INS120" s="164"/>
      <c r="INT120" s="160"/>
      <c r="INU120" s="160"/>
      <c r="INV120" s="160"/>
      <c r="INW120" s="160"/>
      <c r="INX120" s="161"/>
      <c r="INY120" s="160"/>
      <c r="INZ120" s="160"/>
      <c r="IOA120" s="160"/>
      <c r="IOB120" s="160"/>
      <c r="IOC120" s="334"/>
      <c r="IOD120" s="163"/>
      <c r="IOE120" s="164"/>
      <c r="IOF120" s="160"/>
      <c r="IOG120" s="160"/>
      <c r="IOH120" s="160"/>
      <c r="IOI120" s="160"/>
      <c r="IOJ120" s="161"/>
      <c r="IOK120" s="160"/>
      <c r="IOL120" s="160"/>
      <c r="IOM120" s="160"/>
      <c r="ION120" s="160"/>
      <c r="IOO120" s="334"/>
      <c r="IOP120" s="163"/>
      <c r="IOQ120" s="164"/>
      <c r="IOR120" s="160"/>
      <c r="IOS120" s="160"/>
      <c r="IOT120" s="160"/>
      <c r="IOU120" s="160"/>
      <c r="IOV120" s="161"/>
      <c r="IOW120" s="160"/>
      <c r="IOX120" s="160"/>
      <c r="IOY120" s="160"/>
      <c r="IOZ120" s="160"/>
      <c r="IPA120" s="334"/>
      <c r="IPB120" s="163"/>
      <c r="IPC120" s="164"/>
      <c r="IPD120" s="160"/>
      <c r="IPE120" s="160"/>
      <c r="IPF120" s="160"/>
      <c r="IPG120" s="160"/>
      <c r="IPH120" s="161"/>
      <c r="IPI120" s="160"/>
      <c r="IPJ120" s="160"/>
      <c r="IPK120" s="160"/>
      <c r="IPL120" s="160"/>
      <c r="IPM120" s="334"/>
      <c r="IPN120" s="163"/>
      <c r="IPO120" s="164"/>
      <c r="IPP120" s="160"/>
      <c r="IPQ120" s="160"/>
      <c r="IPR120" s="160"/>
      <c r="IPS120" s="160"/>
      <c r="IPT120" s="161"/>
      <c r="IPU120" s="160"/>
      <c r="IPV120" s="160"/>
      <c r="IPW120" s="160"/>
      <c r="IPX120" s="160"/>
      <c r="IPY120" s="334"/>
      <c r="IPZ120" s="163"/>
      <c r="IQA120" s="164"/>
      <c r="IQB120" s="160"/>
      <c r="IQC120" s="160"/>
      <c r="IQD120" s="160"/>
      <c r="IQE120" s="160"/>
      <c r="IQF120" s="161"/>
      <c r="IQG120" s="160"/>
      <c r="IQH120" s="160"/>
      <c r="IQI120" s="160"/>
      <c r="IQJ120" s="160"/>
      <c r="IQK120" s="334"/>
      <c r="IQL120" s="163"/>
      <c r="IQM120" s="164"/>
      <c r="IQN120" s="160"/>
      <c r="IQO120" s="160"/>
      <c r="IQP120" s="160"/>
      <c r="IQQ120" s="160"/>
      <c r="IQR120" s="161"/>
      <c r="IQS120" s="160"/>
      <c r="IQT120" s="160"/>
      <c r="IQU120" s="160"/>
      <c r="IQV120" s="160"/>
      <c r="IQW120" s="334"/>
      <c r="IQX120" s="163"/>
      <c r="IQY120" s="164"/>
      <c r="IQZ120" s="160"/>
      <c r="IRA120" s="160"/>
      <c r="IRB120" s="160"/>
      <c r="IRC120" s="160"/>
      <c r="IRD120" s="161"/>
      <c r="IRE120" s="160"/>
      <c r="IRF120" s="160"/>
      <c r="IRG120" s="160"/>
      <c r="IRH120" s="160"/>
      <c r="IRI120" s="334"/>
      <c r="IRJ120" s="163"/>
      <c r="IRK120" s="164"/>
      <c r="IRL120" s="160"/>
      <c r="IRM120" s="160"/>
      <c r="IRN120" s="160"/>
      <c r="IRO120" s="160"/>
      <c r="IRP120" s="161"/>
      <c r="IRQ120" s="160"/>
      <c r="IRR120" s="160"/>
      <c r="IRS120" s="160"/>
      <c r="IRT120" s="160"/>
      <c r="IRU120" s="334"/>
      <c r="IRV120" s="163"/>
      <c r="IRW120" s="164"/>
      <c r="IRX120" s="160"/>
      <c r="IRY120" s="160"/>
      <c r="IRZ120" s="160"/>
      <c r="ISA120" s="160"/>
      <c r="ISB120" s="161"/>
      <c r="ISC120" s="160"/>
      <c r="ISD120" s="160"/>
      <c r="ISE120" s="160"/>
      <c r="ISF120" s="160"/>
      <c r="ISG120" s="334"/>
      <c r="ISH120" s="163"/>
      <c r="ISI120" s="164"/>
      <c r="ISJ120" s="160"/>
      <c r="ISK120" s="160"/>
      <c r="ISL120" s="160"/>
      <c r="ISM120" s="160"/>
      <c r="ISN120" s="161"/>
      <c r="ISO120" s="160"/>
      <c r="ISP120" s="160"/>
      <c r="ISQ120" s="160"/>
      <c r="ISR120" s="160"/>
      <c r="ISS120" s="334"/>
      <c r="IST120" s="163"/>
      <c r="ISU120" s="164"/>
      <c r="ISV120" s="160"/>
      <c r="ISW120" s="160"/>
      <c r="ISX120" s="160"/>
      <c r="ISY120" s="160"/>
      <c r="ISZ120" s="161"/>
      <c r="ITA120" s="160"/>
      <c r="ITB120" s="160"/>
      <c r="ITC120" s="160"/>
      <c r="ITD120" s="160"/>
      <c r="ITE120" s="334"/>
      <c r="ITF120" s="163"/>
      <c r="ITG120" s="164"/>
      <c r="ITH120" s="160"/>
      <c r="ITI120" s="160"/>
      <c r="ITJ120" s="160"/>
      <c r="ITK120" s="160"/>
      <c r="ITL120" s="161"/>
      <c r="ITM120" s="160"/>
      <c r="ITN120" s="160"/>
      <c r="ITO120" s="160"/>
      <c r="ITP120" s="160"/>
      <c r="ITQ120" s="334"/>
      <c r="ITR120" s="163"/>
      <c r="ITS120" s="164"/>
      <c r="ITT120" s="160"/>
      <c r="ITU120" s="160"/>
      <c r="ITV120" s="160"/>
      <c r="ITW120" s="160"/>
      <c r="ITX120" s="161"/>
      <c r="ITY120" s="160"/>
      <c r="ITZ120" s="160"/>
      <c r="IUA120" s="160"/>
      <c r="IUB120" s="160"/>
      <c r="IUC120" s="334"/>
      <c r="IUD120" s="163"/>
      <c r="IUE120" s="164"/>
      <c r="IUF120" s="160"/>
      <c r="IUG120" s="160"/>
      <c r="IUH120" s="160"/>
      <c r="IUI120" s="160"/>
      <c r="IUJ120" s="161"/>
      <c r="IUK120" s="160"/>
      <c r="IUL120" s="160"/>
      <c r="IUM120" s="160"/>
      <c r="IUN120" s="160"/>
      <c r="IUO120" s="334"/>
      <c r="IUP120" s="163"/>
      <c r="IUQ120" s="164"/>
      <c r="IUR120" s="160"/>
      <c r="IUS120" s="160"/>
      <c r="IUT120" s="160"/>
      <c r="IUU120" s="160"/>
      <c r="IUV120" s="161"/>
      <c r="IUW120" s="160"/>
      <c r="IUX120" s="160"/>
      <c r="IUY120" s="160"/>
      <c r="IUZ120" s="160"/>
      <c r="IVA120" s="334"/>
      <c r="IVB120" s="163"/>
      <c r="IVC120" s="164"/>
      <c r="IVD120" s="160"/>
      <c r="IVE120" s="160"/>
      <c r="IVF120" s="160"/>
      <c r="IVG120" s="160"/>
      <c r="IVH120" s="161"/>
      <c r="IVI120" s="160"/>
      <c r="IVJ120" s="160"/>
      <c r="IVK120" s="160"/>
      <c r="IVL120" s="160"/>
      <c r="IVM120" s="334"/>
      <c r="IVN120" s="163"/>
      <c r="IVO120" s="164"/>
      <c r="IVP120" s="160"/>
      <c r="IVQ120" s="160"/>
      <c r="IVR120" s="160"/>
      <c r="IVS120" s="160"/>
      <c r="IVT120" s="161"/>
      <c r="IVU120" s="160"/>
      <c r="IVV120" s="160"/>
      <c r="IVW120" s="160"/>
      <c r="IVX120" s="160"/>
      <c r="IVY120" s="334"/>
      <c r="IVZ120" s="163"/>
      <c r="IWA120" s="164"/>
      <c r="IWB120" s="160"/>
      <c r="IWC120" s="160"/>
      <c r="IWD120" s="160"/>
      <c r="IWE120" s="160"/>
      <c r="IWF120" s="161"/>
      <c r="IWG120" s="160"/>
      <c r="IWH120" s="160"/>
      <c r="IWI120" s="160"/>
      <c r="IWJ120" s="160"/>
      <c r="IWK120" s="334"/>
      <c r="IWL120" s="163"/>
      <c r="IWM120" s="164"/>
      <c r="IWN120" s="160"/>
      <c r="IWO120" s="160"/>
      <c r="IWP120" s="160"/>
      <c r="IWQ120" s="160"/>
      <c r="IWR120" s="161"/>
      <c r="IWS120" s="160"/>
      <c r="IWT120" s="160"/>
      <c r="IWU120" s="160"/>
      <c r="IWV120" s="160"/>
      <c r="IWW120" s="334"/>
      <c r="IWX120" s="163"/>
      <c r="IWY120" s="164"/>
      <c r="IWZ120" s="160"/>
      <c r="IXA120" s="160"/>
      <c r="IXB120" s="160"/>
      <c r="IXC120" s="160"/>
      <c r="IXD120" s="161"/>
      <c r="IXE120" s="160"/>
      <c r="IXF120" s="160"/>
      <c r="IXG120" s="160"/>
      <c r="IXH120" s="160"/>
      <c r="IXI120" s="334"/>
      <c r="IXJ120" s="163"/>
      <c r="IXK120" s="164"/>
      <c r="IXL120" s="160"/>
      <c r="IXM120" s="160"/>
      <c r="IXN120" s="160"/>
      <c r="IXO120" s="160"/>
      <c r="IXP120" s="161"/>
      <c r="IXQ120" s="160"/>
      <c r="IXR120" s="160"/>
      <c r="IXS120" s="160"/>
      <c r="IXT120" s="160"/>
      <c r="IXU120" s="334"/>
      <c r="IXV120" s="163"/>
      <c r="IXW120" s="164"/>
      <c r="IXX120" s="160"/>
      <c r="IXY120" s="160"/>
      <c r="IXZ120" s="160"/>
      <c r="IYA120" s="160"/>
      <c r="IYB120" s="161"/>
      <c r="IYC120" s="160"/>
      <c r="IYD120" s="160"/>
      <c r="IYE120" s="160"/>
      <c r="IYF120" s="160"/>
      <c r="IYG120" s="334"/>
      <c r="IYH120" s="163"/>
      <c r="IYI120" s="164"/>
      <c r="IYJ120" s="160"/>
      <c r="IYK120" s="160"/>
      <c r="IYL120" s="160"/>
      <c r="IYM120" s="160"/>
      <c r="IYN120" s="161"/>
      <c r="IYO120" s="160"/>
      <c r="IYP120" s="160"/>
      <c r="IYQ120" s="160"/>
      <c r="IYR120" s="160"/>
      <c r="IYS120" s="334"/>
      <c r="IYT120" s="163"/>
      <c r="IYU120" s="164"/>
      <c r="IYV120" s="160"/>
      <c r="IYW120" s="160"/>
      <c r="IYX120" s="160"/>
      <c r="IYY120" s="160"/>
      <c r="IYZ120" s="161"/>
      <c r="IZA120" s="160"/>
      <c r="IZB120" s="160"/>
      <c r="IZC120" s="160"/>
      <c r="IZD120" s="160"/>
      <c r="IZE120" s="334"/>
      <c r="IZF120" s="163"/>
      <c r="IZG120" s="164"/>
      <c r="IZH120" s="160"/>
      <c r="IZI120" s="160"/>
      <c r="IZJ120" s="160"/>
      <c r="IZK120" s="160"/>
      <c r="IZL120" s="161"/>
      <c r="IZM120" s="160"/>
      <c r="IZN120" s="160"/>
      <c r="IZO120" s="160"/>
      <c r="IZP120" s="160"/>
      <c r="IZQ120" s="334"/>
      <c r="IZR120" s="163"/>
      <c r="IZS120" s="164"/>
      <c r="IZT120" s="160"/>
      <c r="IZU120" s="160"/>
      <c r="IZV120" s="160"/>
      <c r="IZW120" s="160"/>
      <c r="IZX120" s="161"/>
      <c r="IZY120" s="160"/>
      <c r="IZZ120" s="160"/>
      <c r="JAA120" s="160"/>
      <c r="JAB120" s="160"/>
      <c r="JAC120" s="334"/>
      <c r="JAD120" s="163"/>
      <c r="JAE120" s="164"/>
      <c r="JAF120" s="160"/>
      <c r="JAG120" s="160"/>
      <c r="JAH120" s="160"/>
      <c r="JAI120" s="160"/>
      <c r="JAJ120" s="161"/>
      <c r="JAK120" s="160"/>
      <c r="JAL120" s="160"/>
      <c r="JAM120" s="160"/>
      <c r="JAN120" s="160"/>
      <c r="JAO120" s="334"/>
      <c r="JAP120" s="163"/>
      <c r="JAQ120" s="164"/>
      <c r="JAR120" s="160"/>
      <c r="JAS120" s="160"/>
      <c r="JAT120" s="160"/>
      <c r="JAU120" s="160"/>
      <c r="JAV120" s="161"/>
      <c r="JAW120" s="160"/>
      <c r="JAX120" s="160"/>
      <c r="JAY120" s="160"/>
      <c r="JAZ120" s="160"/>
      <c r="JBA120" s="334"/>
      <c r="JBB120" s="163"/>
      <c r="JBC120" s="164"/>
      <c r="JBD120" s="160"/>
      <c r="JBE120" s="160"/>
      <c r="JBF120" s="160"/>
      <c r="JBG120" s="160"/>
      <c r="JBH120" s="161"/>
      <c r="JBI120" s="160"/>
      <c r="JBJ120" s="160"/>
      <c r="JBK120" s="160"/>
      <c r="JBL120" s="160"/>
      <c r="JBM120" s="334"/>
      <c r="JBN120" s="163"/>
      <c r="JBO120" s="164"/>
      <c r="JBP120" s="160"/>
      <c r="JBQ120" s="160"/>
      <c r="JBR120" s="160"/>
      <c r="JBS120" s="160"/>
      <c r="JBT120" s="161"/>
      <c r="JBU120" s="160"/>
      <c r="JBV120" s="160"/>
      <c r="JBW120" s="160"/>
      <c r="JBX120" s="160"/>
      <c r="JBY120" s="334"/>
      <c r="JBZ120" s="163"/>
      <c r="JCA120" s="164"/>
      <c r="JCB120" s="160"/>
      <c r="JCC120" s="160"/>
      <c r="JCD120" s="160"/>
      <c r="JCE120" s="160"/>
      <c r="JCF120" s="161"/>
      <c r="JCG120" s="160"/>
      <c r="JCH120" s="160"/>
      <c r="JCI120" s="160"/>
      <c r="JCJ120" s="160"/>
      <c r="JCK120" s="334"/>
      <c r="JCL120" s="163"/>
      <c r="JCM120" s="164"/>
      <c r="JCN120" s="160"/>
      <c r="JCO120" s="160"/>
      <c r="JCP120" s="160"/>
      <c r="JCQ120" s="160"/>
      <c r="JCR120" s="161"/>
      <c r="JCS120" s="160"/>
      <c r="JCT120" s="160"/>
      <c r="JCU120" s="160"/>
      <c r="JCV120" s="160"/>
      <c r="JCW120" s="334"/>
      <c r="JCX120" s="163"/>
      <c r="JCY120" s="164"/>
      <c r="JCZ120" s="160"/>
      <c r="JDA120" s="160"/>
      <c r="JDB120" s="160"/>
      <c r="JDC120" s="160"/>
      <c r="JDD120" s="161"/>
      <c r="JDE120" s="160"/>
      <c r="JDF120" s="160"/>
      <c r="JDG120" s="160"/>
      <c r="JDH120" s="160"/>
      <c r="JDI120" s="334"/>
      <c r="JDJ120" s="163"/>
      <c r="JDK120" s="164"/>
      <c r="JDL120" s="160"/>
      <c r="JDM120" s="160"/>
      <c r="JDN120" s="160"/>
      <c r="JDO120" s="160"/>
      <c r="JDP120" s="161"/>
      <c r="JDQ120" s="160"/>
      <c r="JDR120" s="160"/>
      <c r="JDS120" s="160"/>
      <c r="JDT120" s="160"/>
      <c r="JDU120" s="334"/>
      <c r="JDV120" s="163"/>
      <c r="JDW120" s="164"/>
      <c r="JDX120" s="160"/>
      <c r="JDY120" s="160"/>
      <c r="JDZ120" s="160"/>
      <c r="JEA120" s="160"/>
      <c r="JEB120" s="161"/>
      <c r="JEC120" s="160"/>
      <c r="JED120" s="160"/>
      <c r="JEE120" s="160"/>
      <c r="JEF120" s="160"/>
      <c r="JEG120" s="334"/>
      <c r="JEH120" s="163"/>
      <c r="JEI120" s="164"/>
      <c r="JEJ120" s="160"/>
      <c r="JEK120" s="160"/>
      <c r="JEL120" s="160"/>
      <c r="JEM120" s="160"/>
      <c r="JEN120" s="161"/>
      <c r="JEO120" s="160"/>
      <c r="JEP120" s="160"/>
      <c r="JEQ120" s="160"/>
      <c r="JER120" s="160"/>
      <c r="JES120" s="334"/>
      <c r="JET120" s="163"/>
      <c r="JEU120" s="164"/>
      <c r="JEV120" s="160"/>
      <c r="JEW120" s="160"/>
      <c r="JEX120" s="160"/>
      <c r="JEY120" s="160"/>
      <c r="JEZ120" s="161"/>
      <c r="JFA120" s="160"/>
      <c r="JFB120" s="160"/>
      <c r="JFC120" s="160"/>
      <c r="JFD120" s="160"/>
      <c r="JFE120" s="334"/>
      <c r="JFF120" s="163"/>
      <c r="JFG120" s="164"/>
      <c r="JFH120" s="160"/>
      <c r="JFI120" s="160"/>
      <c r="JFJ120" s="160"/>
      <c r="JFK120" s="160"/>
      <c r="JFL120" s="161"/>
      <c r="JFM120" s="160"/>
      <c r="JFN120" s="160"/>
      <c r="JFO120" s="160"/>
      <c r="JFP120" s="160"/>
      <c r="JFQ120" s="334"/>
      <c r="JFR120" s="163"/>
      <c r="JFS120" s="164"/>
      <c r="JFT120" s="160"/>
      <c r="JFU120" s="160"/>
      <c r="JFV120" s="160"/>
      <c r="JFW120" s="160"/>
      <c r="JFX120" s="161"/>
      <c r="JFY120" s="160"/>
      <c r="JFZ120" s="160"/>
      <c r="JGA120" s="160"/>
      <c r="JGB120" s="160"/>
      <c r="JGC120" s="334"/>
      <c r="JGD120" s="163"/>
      <c r="JGE120" s="164"/>
      <c r="JGF120" s="160"/>
      <c r="JGG120" s="160"/>
      <c r="JGH120" s="160"/>
      <c r="JGI120" s="160"/>
      <c r="JGJ120" s="161"/>
      <c r="JGK120" s="160"/>
      <c r="JGL120" s="160"/>
      <c r="JGM120" s="160"/>
      <c r="JGN120" s="160"/>
      <c r="JGO120" s="334"/>
      <c r="JGP120" s="163"/>
      <c r="JGQ120" s="164"/>
      <c r="JGR120" s="160"/>
      <c r="JGS120" s="160"/>
      <c r="JGT120" s="160"/>
      <c r="JGU120" s="160"/>
      <c r="JGV120" s="161"/>
      <c r="JGW120" s="160"/>
      <c r="JGX120" s="160"/>
      <c r="JGY120" s="160"/>
      <c r="JGZ120" s="160"/>
      <c r="JHA120" s="334"/>
      <c r="JHB120" s="163"/>
      <c r="JHC120" s="164"/>
      <c r="JHD120" s="160"/>
      <c r="JHE120" s="160"/>
      <c r="JHF120" s="160"/>
      <c r="JHG120" s="160"/>
      <c r="JHH120" s="161"/>
      <c r="JHI120" s="160"/>
      <c r="JHJ120" s="160"/>
      <c r="JHK120" s="160"/>
      <c r="JHL120" s="160"/>
      <c r="JHM120" s="334"/>
      <c r="JHN120" s="163"/>
      <c r="JHO120" s="164"/>
      <c r="JHP120" s="160"/>
      <c r="JHQ120" s="160"/>
      <c r="JHR120" s="160"/>
      <c r="JHS120" s="160"/>
      <c r="JHT120" s="161"/>
      <c r="JHU120" s="160"/>
      <c r="JHV120" s="160"/>
      <c r="JHW120" s="160"/>
      <c r="JHX120" s="160"/>
      <c r="JHY120" s="334"/>
      <c r="JHZ120" s="163"/>
      <c r="JIA120" s="164"/>
      <c r="JIB120" s="160"/>
      <c r="JIC120" s="160"/>
      <c r="JID120" s="160"/>
      <c r="JIE120" s="160"/>
      <c r="JIF120" s="161"/>
      <c r="JIG120" s="160"/>
      <c r="JIH120" s="160"/>
      <c r="JII120" s="160"/>
      <c r="JIJ120" s="160"/>
      <c r="JIK120" s="334"/>
      <c r="JIL120" s="163"/>
      <c r="JIM120" s="164"/>
      <c r="JIN120" s="160"/>
      <c r="JIO120" s="160"/>
      <c r="JIP120" s="160"/>
      <c r="JIQ120" s="160"/>
      <c r="JIR120" s="161"/>
      <c r="JIS120" s="160"/>
      <c r="JIT120" s="160"/>
      <c r="JIU120" s="160"/>
      <c r="JIV120" s="160"/>
      <c r="JIW120" s="334"/>
      <c r="JIX120" s="163"/>
      <c r="JIY120" s="164"/>
      <c r="JIZ120" s="160"/>
      <c r="JJA120" s="160"/>
      <c r="JJB120" s="160"/>
      <c r="JJC120" s="160"/>
      <c r="JJD120" s="161"/>
      <c r="JJE120" s="160"/>
      <c r="JJF120" s="160"/>
      <c r="JJG120" s="160"/>
      <c r="JJH120" s="160"/>
      <c r="JJI120" s="334"/>
      <c r="JJJ120" s="163"/>
      <c r="JJK120" s="164"/>
      <c r="JJL120" s="160"/>
      <c r="JJM120" s="160"/>
      <c r="JJN120" s="160"/>
      <c r="JJO120" s="160"/>
      <c r="JJP120" s="161"/>
      <c r="JJQ120" s="160"/>
      <c r="JJR120" s="160"/>
      <c r="JJS120" s="160"/>
      <c r="JJT120" s="160"/>
      <c r="JJU120" s="334"/>
      <c r="JJV120" s="163"/>
      <c r="JJW120" s="164"/>
      <c r="JJX120" s="160"/>
      <c r="JJY120" s="160"/>
      <c r="JJZ120" s="160"/>
      <c r="JKA120" s="160"/>
      <c r="JKB120" s="161"/>
      <c r="JKC120" s="160"/>
      <c r="JKD120" s="160"/>
      <c r="JKE120" s="160"/>
      <c r="JKF120" s="160"/>
      <c r="JKG120" s="334"/>
      <c r="JKH120" s="163"/>
      <c r="JKI120" s="164"/>
      <c r="JKJ120" s="160"/>
      <c r="JKK120" s="160"/>
      <c r="JKL120" s="160"/>
      <c r="JKM120" s="160"/>
      <c r="JKN120" s="161"/>
      <c r="JKO120" s="160"/>
      <c r="JKP120" s="160"/>
      <c r="JKQ120" s="160"/>
      <c r="JKR120" s="160"/>
      <c r="JKS120" s="334"/>
      <c r="JKT120" s="163"/>
      <c r="JKU120" s="164"/>
      <c r="JKV120" s="160"/>
      <c r="JKW120" s="160"/>
      <c r="JKX120" s="160"/>
      <c r="JKY120" s="160"/>
      <c r="JKZ120" s="161"/>
      <c r="JLA120" s="160"/>
      <c r="JLB120" s="160"/>
      <c r="JLC120" s="160"/>
      <c r="JLD120" s="160"/>
      <c r="JLE120" s="334"/>
      <c r="JLF120" s="163"/>
      <c r="JLG120" s="164"/>
      <c r="JLH120" s="160"/>
      <c r="JLI120" s="160"/>
      <c r="JLJ120" s="160"/>
      <c r="JLK120" s="160"/>
      <c r="JLL120" s="161"/>
      <c r="JLM120" s="160"/>
      <c r="JLN120" s="160"/>
      <c r="JLO120" s="160"/>
      <c r="JLP120" s="160"/>
      <c r="JLQ120" s="334"/>
      <c r="JLR120" s="163"/>
      <c r="JLS120" s="164"/>
      <c r="JLT120" s="160"/>
      <c r="JLU120" s="160"/>
      <c r="JLV120" s="160"/>
      <c r="JLW120" s="160"/>
      <c r="JLX120" s="161"/>
      <c r="JLY120" s="160"/>
      <c r="JLZ120" s="160"/>
      <c r="JMA120" s="160"/>
      <c r="JMB120" s="160"/>
      <c r="JMC120" s="334"/>
      <c r="JMD120" s="163"/>
      <c r="JME120" s="164"/>
      <c r="JMF120" s="160"/>
      <c r="JMG120" s="160"/>
      <c r="JMH120" s="160"/>
      <c r="JMI120" s="160"/>
      <c r="JMJ120" s="161"/>
      <c r="JMK120" s="160"/>
      <c r="JML120" s="160"/>
      <c r="JMM120" s="160"/>
      <c r="JMN120" s="160"/>
      <c r="JMO120" s="334"/>
      <c r="JMP120" s="163"/>
      <c r="JMQ120" s="164"/>
      <c r="JMR120" s="160"/>
      <c r="JMS120" s="160"/>
      <c r="JMT120" s="160"/>
      <c r="JMU120" s="160"/>
      <c r="JMV120" s="161"/>
      <c r="JMW120" s="160"/>
      <c r="JMX120" s="160"/>
      <c r="JMY120" s="160"/>
      <c r="JMZ120" s="160"/>
      <c r="JNA120" s="334"/>
      <c r="JNB120" s="163"/>
      <c r="JNC120" s="164"/>
      <c r="JND120" s="160"/>
      <c r="JNE120" s="160"/>
      <c r="JNF120" s="160"/>
      <c r="JNG120" s="160"/>
      <c r="JNH120" s="161"/>
      <c r="JNI120" s="160"/>
      <c r="JNJ120" s="160"/>
      <c r="JNK120" s="160"/>
      <c r="JNL120" s="160"/>
      <c r="JNM120" s="334"/>
      <c r="JNN120" s="163"/>
      <c r="JNO120" s="164"/>
      <c r="JNP120" s="160"/>
      <c r="JNQ120" s="160"/>
      <c r="JNR120" s="160"/>
      <c r="JNS120" s="160"/>
      <c r="JNT120" s="161"/>
      <c r="JNU120" s="160"/>
      <c r="JNV120" s="160"/>
      <c r="JNW120" s="160"/>
      <c r="JNX120" s="160"/>
      <c r="JNY120" s="334"/>
      <c r="JNZ120" s="163"/>
      <c r="JOA120" s="164"/>
      <c r="JOB120" s="160"/>
      <c r="JOC120" s="160"/>
      <c r="JOD120" s="160"/>
      <c r="JOE120" s="160"/>
      <c r="JOF120" s="161"/>
      <c r="JOG120" s="160"/>
      <c r="JOH120" s="160"/>
      <c r="JOI120" s="160"/>
      <c r="JOJ120" s="160"/>
      <c r="JOK120" s="334"/>
      <c r="JOL120" s="163"/>
      <c r="JOM120" s="164"/>
      <c r="JON120" s="160"/>
      <c r="JOO120" s="160"/>
      <c r="JOP120" s="160"/>
      <c r="JOQ120" s="160"/>
      <c r="JOR120" s="161"/>
      <c r="JOS120" s="160"/>
      <c r="JOT120" s="160"/>
      <c r="JOU120" s="160"/>
      <c r="JOV120" s="160"/>
      <c r="JOW120" s="334"/>
      <c r="JOX120" s="163"/>
      <c r="JOY120" s="164"/>
      <c r="JOZ120" s="160"/>
      <c r="JPA120" s="160"/>
      <c r="JPB120" s="160"/>
      <c r="JPC120" s="160"/>
      <c r="JPD120" s="161"/>
      <c r="JPE120" s="160"/>
      <c r="JPF120" s="160"/>
      <c r="JPG120" s="160"/>
      <c r="JPH120" s="160"/>
      <c r="JPI120" s="334"/>
      <c r="JPJ120" s="163"/>
      <c r="JPK120" s="164"/>
      <c r="JPL120" s="160"/>
      <c r="JPM120" s="160"/>
      <c r="JPN120" s="160"/>
      <c r="JPO120" s="160"/>
      <c r="JPP120" s="161"/>
      <c r="JPQ120" s="160"/>
      <c r="JPR120" s="160"/>
      <c r="JPS120" s="160"/>
      <c r="JPT120" s="160"/>
      <c r="JPU120" s="334"/>
      <c r="JPV120" s="163"/>
      <c r="JPW120" s="164"/>
      <c r="JPX120" s="160"/>
      <c r="JPY120" s="160"/>
      <c r="JPZ120" s="160"/>
      <c r="JQA120" s="160"/>
      <c r="JQB120" s="161"/>
      <c r="JQC120" s="160"/>
      <c r="JQD120" s="160"/>
      <c r="JQE120" s="160"/>
      <c r="JQF120" s="160"/>
      <c r="JQG120" s="334"/>
      <c r="JQH120" s="163"/>
      <c r="JQI120" s="164"/>
      <c r="JQJ120" s="160"/>
      <c r="JQK120" s="160"/>
      <c r="JQL120" s="160"/>
      <c r="JQM120" s="160"/>
      <c r="JQN120" s="161"/>
      <c r="JQO120" s="160"/>
      <c r="JQP120" s="160"/>
      <c r="JQQ120" s="160"/>
      <c r="JQR120" s="160"/>
      <c r="JQS120" s="334"/>
      <c r="JQT120" s="163"/>
      <c r="JQU120" s="164"/>
      <c r="JQV120" s="160"/>
      <c r="JQW120" s="160"/>
      <c r="JQX120" s="160"/>
      <c r="JQY120" s="160"/>
      <c r="JQZ120" s="161"/>
      <c r="JRA120" s="160"/>
      <c r="JRB120" s="160"/>
      <c r="JRC120" s="160"/>
      <c r="JRD120" s="160"/>
      <c r="JRE120" s="334"/>
      <c r="JRF120" s="163"/>
      <c r="JRG120" s="164"/>
      <c r="JRH120" s="160"/>
      <c r="JRI120" s="160"/>
      <c r="JRJ120" s="160"/>
      <c r="JRK120" s="160"/>
      <c r="JRL120" s="161"/>
      <c r="JRM120" s="160"/>
      <c r="JRN120" s="160"/>
      <c r="JRO120" s="160"/>
      <c r="JRP120" s="160"/>
      <c r="JRQ120" s="334"/>
      <c r="JRR120" s="163"/>
      <c r="JRS120" s="164"/>
      <c r="JRT120" s="160"/>
      <c r="JRU120" s="160"/>
      <c r="JRV120" s="160"/>
      <c r="JRW120" s="160"/>
      <c r="JRX120" s="161"/>
      <c r="JRY120" s="160"/>
      <c r="JRZ120" s="160"/>
      <c r="JSA120" s="160"/>
      <c r="JSB120" s="160"/>
      <c r="JSC120" s="334"/>
      <c r="JSD120" s="163"/>
      <c r="JSE120" s="164"/>
      <c r="JSF120" s="160"/>
      <c r="JSG120" s="160"/>
      <c r="JSH120" s="160"/>
      <c r="JSI120" s="160"/>
      <c r="JSJ120" s="161"/>
      <c r="JSK120" s="160"/>
      <c r="JSL120" s="160"/>
      <c r="JSM120" s="160"/>
      <c r="JSN120" s="160"/>
      <c r="JSO120" s="334"/>
      <c r="JSP120" s="163"/>
      <c r="JSQ120" s="164"/>
      <c r="JSR120" s="160"/>
      <c r="JSS120" s="160"/>
      <c r="JST120" s="160"/>
      <c r="JSU120" s="160"/>
      <c r="JSV120" s="161"/>
      <c r="JSW120" s="160"/>
      <c r="JSX120" s="160"/>
      <c r="JSY120" s="160"/>
      <c r="JSZ120" s="160"/>
      <c r="JTA120" s="334"/>
      <c r="JTB120" s="163"/>
      <c r="JTC120" s="164"/>
      <c r="JTD120" s="160"/>
      <c r="JTE120" s="160"/>
      <c r="JTF120" s="160"/>
      <c r="JTG120" s="160"/>
      <c r="JTH120" s="161"/>
      <c r="JTI120" s="160"/>
      <c r="JTJ120" s="160"/>
      <c r="JTK120" s="160"/>
      <c r="JTL120" s="160"/>
      <c r="JTM120" s="334"/>
      <c r="JTN120" s="163"/>
      <c r="JTO120" s="164"/>
      <c r="JTP120" s="160"/>
      <c r="JTQ120" s="160"/>
      <c r="JTR120" s="160"/>
      <c r="JTS120" s="160"/>
      <c r="JTT120" s="161"/>
      <c r="JTU120" s="160"/>
      <c r="JTV120" s="160"/>
      <c r="JTW120" s="160"/>
      <c r="JTX120" s="160"/>
      <c r="JTY120" s="334"/>
      <c r="JTZ120" s="163"/>
      <c r="JUA120" s="164"/>
      <c r="JUB120" s="160"/>
      <c r="JUC120" s="160"/>
      <c r="JUD120" s="160"/>
      <c r="JUE120" s="160"/>
      <c r="JUF120" s="161"/>
      <c r="JUG120" s="160"/>
      <c r="JUH120" s="160"/>
      <c r="JUI120" s="160"/>
      <c r="JUJ120" s="160"/>
      <c r="JUK120" s="334"/>
      <c r="JUL120" s="163"/>
      <c r="JUM120" s="164"/>
      <c r="JUN120" s="160"/>
      <c r="JUO120" s="160"/>
      <c r="JUP120" s="160"/>
      <c r="JUQ120" s="160"/>
      <c r="JUR120" s="161"/>
      <c r="JUS120" s="160"/>
      <c r="JUT120" s="160"/>
      <c r="JUU120" s="160"/>
      <c r="JUV120" s="160"/>
      <c r="JUW120" s="334"/>
      <c r="JUX120" s="163"/>
      <c r="JUY120" s="164"/>
      <c r="JUZ120" s="160"/>
      <c r="JVA120" s="160"/>
      <c r="JVB120" s="160"/>
      <c r="JVC120" s="160"/>
      <c r="JVD120" s="161"/>
      <c r="JVE120" s="160"/>
      <c r="JVF120" s="160"/>
      <c r="JVG120" s="160"/>
      <c r="JVH120" s="160"/>
      <c r="JVI120" s="334"/>
      <c r="JVJ120" s="163"/>
      <c r="JVK120" s="164"/>
      <c r="JVL120" s="160"/>
      <c r="JVM120" s="160"/>
      <c r="JVN120" s="160"/>
      <c r="JVO120" s="160"/>
      <c r="JVP120" s="161"/>
      <c r="JVQ120" s="160"/>
      <c r="JVR120" s="160"/>
      <c r="JVS120" s="160"/>
      <c r="JVT120" s="160"/>
      <c r="JVU120" s="334"/>
      <c r="JVV120" s="163"/>
      <c r="JVW120" s="164"/>
      <c r="JVX120" s="160"/>
      <c r="JVY120" s="160"/>
      <c r="JVZ120" s="160"/>
      <c r="JWA120" s="160"/>
      <c r="JWB120" s="161"/>
      <c r="JWC120" s="160"/>
      <c r="JWD120" s="160"/>
      <c r="JWE120" s="160"/>
      <c r="JWF120" s="160"/>
      <c r="JWG120" s="334"/>
      <c r="JWH120" s="163"/>
      <c r="JWI120" s="164"/>
      <c r="JWJ120" s="160"/>
      <c r="JWK120" s="160"/>
      <c r="JWL120" s="160"/>
      <c r="JWM120" s="160"/>
      <c r="JWN120" s="161"/>
      <c r="JWO120" s="160"/>
      <c r="JWP120" s="160"/>
      <c r="JWQ120" s="160"/>
      <c r="JWR120" s="160"/>
      <c r="JWS120" s="334"/>
      <c r="JWT120" s="163"/>
      <c r="JWU120" s="164"/>
      <c r="JWV120" s="160"/>
      <c r="JWW120" s="160"/>
      <c r="JWX120" s="160"/>
      <c r="JWY120" s="160"/>
      <c r="JWZ120" s="161"/>
      <c r="JXA120" s="160"/>
      <c r="JXB120" s="160"/>
      <c r="JXC120" s="160"/>
      <c r="JXD120" s="160"/>
      <c r="JXE120" s="334"/>
      <c r="JXF120" s="163"/>
      <c r="JXG120" s="164"/>
      <c r="JXH120" s="160"/>
      <c r="JXI120" s="160"/>
      <c r="JXJ120" s="160"/>
      <c r="JXK120" s="160"/>
      <c r="JXL120" s="161"/>
      <c r="JXM120" s="160"/>
      <c r="JXN120" s="160"/>
      <c r="JXO120" s="160"/>
      <c r="JXP120" s="160"/>
      <c r="JXQ120" s="334"/>
      <c r="JXR120" s="163"/>
      <c r="JXS120" s="164"/>
      <c r="JXT120" s="160"/>
      <c r="JXU120" s="160"/>
      <c r="JXV120" s="160"/>
      <c r="JXW120" s="160"/>
      <c r="JXX120" s="161"/>
      <c r="JXY120" s="160"/>
      <c r="JXZ120" s="160"/>
      <c r="JYA120" s="160"/>
      <c r="JYB120" s="160"/>
      <c r="JYC120" s="334"/>
      <c r="JYD120" s="163"/>
      <c r="JYE120" s="164"/>
      <c r="JYF120" s="160"/>
      <c r="JYG120" s="160"/>
      <c r="JYH120" s="160"/>
      <c r="JYI120" s="160"/>
      <c r="JYJ120" s="161"/>
      <c r="JYK120" s="160"/>
      <c r="JYL120" s="160"/>
      <c r="JYM120" s="160"/>
      <c r="JYN120" s="160"/>
      <c r="JYO120" s="334"/>
      <c r="JYP120" s="163"/>
      <c r="JYQ120" s="164"/>
      <c r="JYR120" s="160"/>
      <c r="JYS120" s="160"/>
      <c r="JYT120" s="160"/>
      <c r="JYU120" s="160"/>
      <c r="JYV120" s="161"/>
      <c r="JYW120" s="160"/>
      <c r="JYX120" s="160"/>
      <c r="JYY120" s="160"/>
      <c r="JYZ120" s="160"/>
      <c r="JZA120" s="334"/>
      <c r="JZB120" s="163"/>
      <c r="JZC120" s="164"/>
      <c r="JZD120" s="160"/>
      <c r="JZE120" s="160"/>
      <c r="JZF120" s="160"/>
      <c r="JZG120" s="160"/>
      <c r="JZH120" s="161"/>
      <c r="JZI120" s="160"/>
      <c r="JZJ120" s="160"/>
      <c r="JZK120" s="160"/>
      <c r="JZL120" s="160"/>
      <c r="JZM120" s="334"/>
      <c r="JZN120" s="163"/>
      <c r="JZO120" s="164"/>
      <c r="JZP120" s="160"/>
      <c r="JZQ120" s="160"/>
      <c r="JZR120" s="160"/>
      <c r="JZS120" s="160"/>
      <c r="JZT120" s="161"/>
      <c r="JZU120" s="160"/>
      <c r="JZV120" s="160"/>
      <c r="JZW120" s="160"/>
      <c r="JZX120" s="160"/>
      <c r="JZY120" s="334"/>
      <c r="JZZ120" s="163"/>
      <c r="KAA120" s="164"/>
      <c r="KAB120" s="160"/>
      <c r="KAC120" s="160"/>
      <c r="KAD120" s="160"/>
      <c r="KAE120" s="160"/>
      <c r="KAF120" s="161"/>
      <c r="KAG120" s="160"/>
      <c r="KAH120" s="160"/>
      <c r="KAI120" s="160"/>
      <c r="KAJ120" s="160"/>
      <c r="KAK120" s="334"/>
      <c r="KAL120" s="163"/>
      <c r="KAM120" s="164"/>
      <c r="KAN120" s="160"/>
      <c r="KAO120" s="160"/>
      <c r="KAP120" s="160"/>
      <c r="KAQ120" s="160"/>
      <c r="KAR120" s="161"/>
      <c r="KAS120" s="160"/>
      <c r="KAT120" s="160"/>
      <c r="KAU120" s="160"/>
      <c r="KAV120" s="160"/>
      <c r="KAW120" s="334"/>
      <c r="KAX120" s="163"/>
      <c r="KAY120" s="164"/>
      <c r="KAZ120" s="160"/>
      <c r="KBA120" s="160"/>
      <c r="KBB120" s="160"/>
      <c r="KBC120" s="160"/>
      <c r="KBD120" s="161"/>
      <c r="KBE120" s="160"/>
      <c r="KBF120" s="160"/>
      <c r="KBG120" s="160"/>
      <c r="KBH120" s="160"/>
      <c r="KBI120" s="334"/>
      <c r="KBJ120" s="163"/>
      <c r="KBK120" s="164"/>
      <c r="KBL120" s="160"/>
      <c r="KBM120" s="160"/>
      <c r="KBN120" s="160"/>
      <c r="KBO120" s="160"/>
      <c r="KBP120" s="161"/>
      <c r="KBQ120" s="160"/>
      <c r="KBR120" s="160"/>
      <c r="KBS120" s="160"/>
      <c r="KBT120" s="160"/>
      <c r="KBU120" s="334"/>
      <c r="KBV120" s="163"/>
      <c r="KBW120" s="164"/>
      <c r="KBX120" s="160"/>
      <c r="KBY120" s="160"/>
      <c r="KBZ120" s="160"/>
      <c r="KCA120" s="160"/>
      <c r="KCB120" s="161"/>
      <c r="KCC120" s="160"/>
      <c r="KCD120" s="160"/>
      <c r="KCE120" s="160"/>
      <c r="KCF120" s="160"/>
      <c r="KCG120" s="334"/>
      <c r="KCH120" s="163"/>
      <c r="KCI120" s="164"/>
      <c r="KCJ120" s="160"/>
      <c r="KCK120" s="160"/>
      <c r="KCL120" s="160"/>
      <c r="KCM120" s="160"/>
      <c r="KCN120" s="161"/>
      <c r="KCO120" s="160"/>
      <c r="KCP120" s="160"/>
      <c r="KCQ120" s="160"/>
      <c r="KCR120" s="160"/>
      <c r="KCS120" s="334"/>
      <c r="KCT120" s="163"/>
      <c r="KCU120" s="164"/>
      <c r="KCV120" s="160"/>
      <c r="KCW120" s="160"/>
      <c r="KCX120" s="160"/>
      <c r="KCY120" s="160"/>
      <c r="KCZ120" s="161"/>
      <c r="KDA120" s="160"/>
      <c r="KDB120" s="160"/>
      <c r="KDC120" s="160"/>
      <c r="KDD120" s="160"/>
      <c r="KDE120" s="334"/>
      <c r="KDF120" s="163"/>
      <c r="KDG120" s="164"/>
      <c r="KDH120" s="160"/>
      <c r="KDI120" s="160"/>
      <c r="KDJ120" s="160"/>
      <c r="KDK120" s="160"/>
      <c r="KDL120" s="161"/>
      <c r="KDM120" s="160"/>
      <c r="KDN120" s="160"/>
      <c r="KDO120" s="160"/>
      <c r="KDP120" s="160"/>
      <c r="KDQ120" s="334"/>
      <c r="KDR120" s="163"/>
      <c r="KDS120" s="164"/>
      <c r="KDT120" s="160"/>
      <c r="KDU120" s="160"/>
      <c r="KDV120" s="160"/>
      <c r="KDW120" s="160"/>
      <c r="KDX120" s="161"/>
      <c r="KDY120" s="160"/>
      <c r="KDZ120" s="160"/>
      <c r="KEA120" s="160"/>
      <c r="KEB120" s="160"/>
      <c r="KEC120" s="334"/>
      <c r="KED120" s="163"/>
      <c r="KEE120" s="164"/>
      <c r="KEF120" s="160"/>
      <c r="KEG120" s="160"/>
      <c r="KEH120" s="160"/>
      <c r="KEI120" s="160"/>
      <c r="KEJ120" s="161"/>
      <c r="KEK120" s="160"/>
      <c r="KEL120" s="160"/>
      <c r="KEM120" s="160"/>
      <c r="KEN120" s="160"/>
      <c r="KEO120" s="334"/>
      <c r="KEP120" s="163"/>
      <c r="KEQ120" s="164"/>
      <c r="KER120" s="160"/>
      <c r="KES120" s="160"/>
      <c r="KET120" s="160"/>
      <c r="KEU120" s="160"/>
      <c r="KEV120" s="161"/>
      <c r="KEW120" s="160"/>
      <c r="KEX120" s="160"/>
      <c r="KEY120" s="160"/>
      <c r="KEZ120" s="160"/>
      <c r="KFA120" s="334"/>
      <c r="KFB120" s="163"/>
      <c r="KFC120" s="164"/>
      <c r="KFD120" s="160"/>
      <c r="KFE120" s="160"/>
      <c r="KFF120" s="160"/>
      <c r="KFG120" s="160"/>
      <c r="KFH120" s="161"/>
      <c r="KFI120" s="160"/>
      <c r="KFJ120" s="160"/>
      <c r="KFK120" s="160"/>
      <c r="KFL120" s="160"/>
      <c r="KFM120" s="334"/>
      <c r="KFN120" s="163"/>
      <c r="KFO120" s="164"/>
      <c r="KFP120" s="160"/>
      <c r="KFQ120" s="160"/>
      <c r="KFR120" s="160"/>
      <c r="KFS120" s="160"/>
      <c r="KFT120" s="161"/>
      <c r="KFU120" s="160"/>
      <c r="KFV120" s="160"/>
      <c r="KFW120" s="160"/>
      <c r="KFX120" s="160"/>
      <c r="KFY120" s="334"/>
      <c r="KFZ120" s="163"/>
      <c r="KGA120" s="164"/>
      <c r="KGB120" s="160"/>
      <c r="KGC120" s="160"/>
      <c r="KGD120" s="160"/>
      <c r="KGE120" s="160"/>
      <c r="KGF120" s="161"/>
      <c r="KGG120" s="160"/>
      <c r="KGH120" s="160"/>
      <c r="KGI120" s="160"/>
      <c r="KGJ120" s="160"/>
      <c r="KGK120" s="334"/>
      <c r="KGL120" s="163"/>
      <c r="KGM120" s="164"/>
      <c r="KGN120" s="160"/>
      <c r="KGO120" s="160"/>
      <c r="KGP120" s="160"/>
      <c r="KGQ120" s="160"/>
      <c r="KGR120" s="161"/>
      <c r="KGS120" s="160"/>
      <c r="KGT120" s="160"/>
      <c r="KGU120" s="160"/>
      <c r="KGV120" s="160"/>
      <c r="KGW120" s="334"/>
      <c r="KGX120" s="163"/>
      <c r="KGY120" s="164"/>
      <c r="KGZ120" s="160"/>
      <c r="KHA120" s="160"/>
      <c r="KHB120" s="160"/>
      <c r="KHC120" s="160"/>
      <c r="KHD120" s="161"/>
      <c r="KHE120" s="160"/>
      <c r="KHF120" s="160"/>
      <c r="KHG120" s="160"/>
      <c r="KHH120" s="160"/>
      <c r="KHI120" s="334"/>
      <c r="KHJ120" s="163"/>
      <c r="KHK120" s="164"/>
      <c r="KHL120" s="160"/>
      <c r="KHM120" s="160"/>
      <c r="KHN120" s="160"/>
      <c r="KHO120" s="160"/>
      <c r="KHP120" s="161"/>
      <c r="KHQ120" s="160"/>
      <c r="KHR120" s="160"/>
      <c r="KHS120" s="160"/>
      <c r="KHT120" s="160"/>
      <c r="KHU120" s="334"/>
      <c r="KHV120" s="163"/>
      <c r="KHW120" s="164"/>
      <c r="KHX120" s="160"/>
      <c r="KHY120" s="160"/>
      <c r="KHZ120" s="160"/>
      <c r="KIA120" s="160"/>
      <c r="KIB120" s="161"/>
      <c r="KIC120" s="160"/>
      <c r="KID120" s="160"/>
      <c r="KIE120" s="160"/>
      <c r="KIF120" s="160"/>
      <c r="KIG120" s="334"/>
      <c r="KIH120" s="163"/>
      <c r="KII120" s="164"/>
      <c r="KIJ120" s="160"/>
      <c r="KIK120" s="160"/>
      <c r="KIL120" s="160"/>
      <c r="KIM120" s="160"/>
      <c r="KIN120" s="161"/>
      <c r="KIO120" s="160"/>
      <c r="KIP120" s="160"/>
      <c r="KIQ120" s="160"/>
      <c r="KIR120" s="160"/>
      <c r="KIS120" s="334"/>
      <c r="KIT120" s="163"/>
      <c r="KIU120" s="164"/>
      <c r="KIV120" s="160"/>
      <c r="KIW120" s="160"/>
      <c r="KIX120" s="160"/>
      <c r="KIY120" s="160"/>
      <c r="KIZ120" s="161"/>
      <c r="KJA120" s="160"/>
      <c r="KJB120" s="160"/>
      <c r="KJC120" s="160"/>
      <c r="KJD120" s="160"/>
      <c r="KJE120" s="334"/>
      <c r="KJF120" s="163"/>
      <c r="KJG120" s="164"/>
      <c r="KJH120" s="160"/>
      <c r="KJI120" s="160"/>
      <c r="KJJ120" s="160"/>
      <c r="KJK120" s="160"/>
      <c r="KJL120" s="161"/>
      <c r="KJM120" s="160"/>
      <c r="KJN120" s="160"/>
      <c r="KJO120" s="160"/>
      <c r="KJP120" s="160"/>
      <c r="KJQ120" s="334"/>
      <c r="KJR120" s="163"/>
      <c r="KJS120" s="164"/>
      <c r="KJT120" s="160"/>
      <c r="KJU120" s="160"/>
      <c r="KJV120" s="160"/>
      <c r="KJW120" s="160"/>
      <c r="KJX120" s="161"/>
      <c r="KJY120" s="160"/>
      <c r="KJZ120" s="160"/>
      <c r="KKA120" s="160"/>
      <c r="KKB120" s="160"/>
      <c r="KKC120" s="334"/>
      <c r="KKD120" s="163"/>
      <c r="KKE120" s="164"/>
      <c r="KKF120" s="160"/>
      <c r="KKG120" s="160"/>
      <c r="KKH120" s="160"/>
      <c r="KKI120" s="160"/>
      <c r="KKJ120" s="161"/>
      <c r="KKK120" s="160"/>
      <c r="KKL120" s="160"/>
      <c r="KKM120" s="160"/>
      <c r="KKN120" s="160"/>
      <c r="KKO120" s="334"/>
      <c r="KKP120" s="163"/>
      <c r="KKQ120" s="164"/>
      <c r="KKR120" s="160"/>
      <c r="KKS120" s="160"/>
      <c r="KKT120" s="160"/>
      <c r="KKU120" s="160"/>
      <c r="KKV120" s="161"/>
      <c r="KKW120" s="160"/>
      <c r="KKX120" s="160"/>
      <c r="KKY120" s="160"/>
      <c r="KKZ120" s="160"/>
      <c r="KLA120" s="334"/>
      <c r="KLB120" s="163"/>
      <c r="KLC120" s="164"/>
      <c r="KLD120" s="160"/>
      <c r="KLE120" s="160"/>
      <c r="KLF120" s="160"/>
      <c r="KLG120" s="160"/>
      <c r="KLH120" s="161"/>
      <c r="KLI120" s="160"/>
      <c r="KLJ120" s="160"/>
      <c r="KLK120" s="160"/>
      <c r="KLL120" s="160"/>
      <c r="KLM120" s="334"/>
      <c r="KLN120" s="163"/>
      <c r="KLO120" s="164"/>
      <c r="KLP120" s="160"/>
      <c r="KLQ120" s="160"/>
      <c r="KLR120" s="160"/>
      <c r="KLS120" s="160"/>
      <c r="KLT120" s="161"/>
      <c r="KLU120" s="160"/>
      <c r="KLV120" s="160"/>
      <c r="KLW120" s="160"/>
      <c r="KLX120" s="160"/>
      <c r="KLY120" s="334"/>
      <c r="KLZ120" s="163"/>
      <c r="KMA120" s="164"/>
      <c r="KMB120" s="160"/>
      <c r="KMC120" s="160"/>
      <c r="KMD120" s="160"/>
      <c r="KME120" s="160"/>
      <c r="KMF120" s="161"/>
      <c r="KMG120" s="160"/>
      <c r="KMH120" s="160"/>
      <c r="KMI120" s="160"/>
      <c r="KMJ120" s="160"/>
      <c r="KMK120" s="334"/>
      <c r="KML120" s="163"/>
      <c r="KMM120" s="164"/>
      <c r="KMN120" s="160"/>
      <c r="KMO120" s="160"/>
      <c r="KMP120" s="160"/>
      <c r="KMQ120" s="160"/>
      <c r="KMR120" s="161"/>
      <c r="KMS120" s="160"/>
      <c r="KMT120" s="160"/>
      <c r="KMU120" s="160"/>
      <c r="KMV120" s="160"/>
      <c r="KMW120" s="334"/>
      <c r="KMX120" s="163"/>
      <c r="KMY120" s="164"/>
      <c r="KMZ120" s="160"/>
      <c r="KNA120" s="160"/>
      <c r="KNB120" s="160"/>
      <c r="KNC120" s="160"/>
      <c r="KND120" s="161"/>
      <c r="KNE120" s="160"/>
      <c r="KNF120" s="160"/>
      <c r="KNG120" s="160"/>
      <c r="KNH120" s="160"/>
      <c r="KNI120" s="334"/>
      <c r="KNJ120" s="163"/>
      <c r="KNK120" s="164"/>
      <c r="KNL120" s="160"/>
      <c r="KNM120" s="160"/>
      <c r="KNN120" s="160"/>
      <c r="KNO120" s="160"/>
      <c r="KNP120" s="161"/>
      <c r="KNQ120" s="160"/>
      <c r="KNR120" s="160"/>
      <c r="KNS120" s="160"/>
      <c r="KNT120" s="160"/>
      <c r="KNU120" s="334"/>
      <c r="KNV120" s="163"/>
      <c r="KNW120" s="164"/>
      <c r="KNX120" s="160"/>
      <c r="KNY120" s="160"/>
      <c r="KNZ120" s="160"/>
      <c r="KOA120" s="160"/>
      <c r="KOB120" s="161"/>
      <c r="KOC120" s="160"/>
      <c r="KOD120" s="160"/>
      <c r="KOE120" s="160"/>
      <c r="KOF120" s="160"/>
      <c r="KOG120" s="334"/>
      <c r="KOH120" s="163"/>
      <c r="KOI120" s="164"/>
      <c r="KOJ120" s="160"/>
      <c r="KOK120" s="160"/>
      <c r="KOL120" s="160"/>
      <c r="KOM120" s="160"/>
      <c r="KON120" s="161"/>
      <c r="KOO120" s="160"/>
      <c r="KOP120" s="160"/>
      <c r="KOQ120" s="160"/>
      <c r="KOR120" s="160"/>
      <c r="KOS120" s="334"/>
      <c r="KOT120" s="163"/>
      <c r="KOU120" s="164"/>
      <c r="KOV120" s="160"/>
      <c r="KOW120" s="160"/>
      <c r="KOX120" s="160"/>
      <c r="KOY120" s="160"/>
      <c r="KOZ120" s="161"/>
      <c r="KPA120" s="160"/>
      <c r="KPB120" s="160"/>
      <c r="KPC120" s="160"/>
      <c r="KPD120" s="160"/>
      <c r="KPE120" s="334"/>
      <c r="KPF120" s="163"/>
      <c r="KPG120" s="164"/>
      <c r="KPH120" s="160"/>
      <c r="KPI120" s="160"/>
      <c r="KPJ120" s="160"/>
      <c r="KPK120" s="160"/>
      <c r="KPL120" s="161"/>
      <c r="KPM120" s="160"/>
      <c r="KPN120" s="160"/>
      <c r="KPO120" s="160"/>
      <c r="KPP120" s="160"/>
      <c r="KPQ120" s="334"/>
      <c r="KPR120" s="163"/>
      <c r="KPS120" s="164"/>
      <c r="KPT120" s="160"/>
      <c r="KPU120" s="160"/>
      <c r="KPV120" s="160"/>
      <c r="KPW120" s="160"/>
      <c r="KPX120" s="161"/>
      <c r="KPY120" s="160"/>
      <c r="KPZ120" s="160"/>
      <c r="KQA120" s="160"/>
      <c r="KQB120" s="160"/>
      <c r="KQC120" s="334"/>
      <c r="KQD120" s="163"/>
      <c r="KQE120" s="164"/>
      <c r="KQF120" s="160"/>
      <c r="KQG120" s="160"/>
      <c r="KQH120" s="160"/>
      <c r="KQI120" s="160"/>
      <c r="KQJ120" s="161"/>
      <c r="KQK120" s="160"/>
      <c r="KQL120" s="160"/>
      <c r="KQM120" s="160"/>
      <c r="KQN120" s="160"/>
      <c r="KQO120" s="334"/>
      <c r="KQP120" s="163"/>
      <c r="KQQ120" s="164"/>
      <c r="KQR120" s="160"/>
      <c r="KQS120" s="160"/>
      <c r="KQT120" s="160"/>
      <c r="KQU120" s="160"/>
      <c r="KQV120" s="161"/>
      <c r="KQW120" s="160"/>
      <c r="KQX120" s="160"/>
      <c r="KQY120" s="160"/>
      <c r="KQZ120" s="160"/>
      <c r="KRA120" s="334"/>
      <c r="KRB120" s="163"/>
      <c r="KRC120" s="164"/>
      <c r="KRD120" s="160"/>
      <c r="KRE120" s="160"/>
      <c r="KRF120" s="160"/>
      <c r="KRG120" s="160"/>
      <c r="KRH120" s="161"/>
      <c r="KRI120" s="160"/>
      <c r="KRJ120" s="160"/>
      <c r="KRK120" s="160"/>
      <c r="KRL120" s="160"/>
      <c r="KRM120" s="334"/>
      <c r="KRN120" s="163"/>
      <c r="KRO120" s="164"/>
      <c r="KRP120" s="160"/>
      <c r="KRQ120" s="160"/>
      <c r="KRR120" s="160"/>
      <c r="KRS120" s="160"/>
      <c r="KRT120" s="161"/>
      <c r="KRU120" s="160"/>
      <c r="KRV120" s="160"/>
      <c r="KRW120" s="160"/>
      <c r="KRX120" s="160"/>
      <c r="KRY120" s="334"/>
      <c r="KRZ120" s="163"/>
      <c r="KSA120" s="164"/>
      <c r="KSB120" s="160"/>
      <c r="KSC120" s="160"/>
      <c r="KSD120" s="160"/>
      <c r="KSE120" s="160"/>
      <c r="KSF120" s="161"/>
      <c r="KSG120" s="160"/>
      <c r="KSH120" s="160"/>
      <c r="KSI120" s="160"/>
      <c r="KSJ120" s="160"/>
      <c r="KSK120" s="334"/>
      <c r="KSL120" s="163"/>
      <c r="KSM120" s="164"/>
      <c r="KSN120" s="160"/>
      <c r="KSO120" s="160"/>
      <c r="KSP120" s="160"/>
      <c r="KSQ120" s="160"/>
      <c r="KSR120" s="161"/>
      <c r="KSS120" s="160"/>
      <c r="KST120" s="160"/>
      <c r="KSU120" s="160"/>
      <c r="KSV120" s="160"/>
      <c r="KSW120" s="334"/>
      <c r="KSX120" s="163"/>
      <c r="KSY120" s="164"/>
      <c r="KSZ120" s="160"/>
      <c r="KTA120" s="160"/>
      <c r="KTB120" s="160"/>
      <c r="KTC120" s="160"/>
      <c r="KTD120" s="161"/>
      <c r="KTE120" s="160"/>
      <c r="KTF120" s="160"/>
      <c r="KTG120" s="160"/>
      <c r="KTH120" s="160"/>
      <c r="KTI120" s="334"/>
      <c r="KTJ120" s="163"/>
      <c r="KTK120" s="164"/>
      <c r="KTL120" s="160"/>
      <c r="KTM120" s="160"/>
      <c r="KTN120" s="160"/>
      <c r="KTO120" s="160"/>
      <c r="KTP120" s="161"/>
      <c r="KTQ120" s="160"/>
      <c r="KTR120" s="160"/>
      <c r="KTS120" s="160"/>
      <c r="KTT120" s="160"/>
      <c r="KTU120" s="334"/>
      <c r="KTV120" s="163"/>
      <c r="KTW120" s="164"/>
      <c r="KTX120" s="160"/>
      <c r="KTY120" s="160"/>
      <c r="KTZ120" s="160"/>
      <c r="KUA120" s="160"/>
      <c r="KUB120" s="161"/>
      <c r="KUC120" s="160"/>
      <c r="KUD120" s="160"/>
      <c r="KUE120" s="160"/>
      <c r="KUF120" s="160"/>
      <c r="KUG120" s="334"/>
      <c r="KUH120" s="163"/>
      <c r="KUI120" s="164"/>
      <c r="KUJ120" s="160"/>
      <c r="KUK120" s="160"/>
      <c r="KUL120" s="160"/>
      <c r="KUM120" s="160"/>
      <c r="KUN120" s="161"/>
      <c r="KUO120" s="160"/>
      <c r="KUP120" s="160"/>
      <c r="KUQ120" s="160"/>
      <c r="KUR120" s="160"/>
      <c r="KUS120" s="334"/>
      <c r="KUT120" s="163"/>
      <c r="KUU120" s="164"/>
      <c r="KUV120" s="160"/>
      <c r="KUW120" s="160"/>
      <c r="KUX120" s="160"/>
      <c r="KUY120" s="160"/>
      <c r="KUZ120" s="161"/>
      <c r="KVA120" s="160"/>
      <c r="KVB120" s="160"/>
      <c r="KVC120" s="160"/>
      <c r="KVD120" s="160"/>
      <c r="KVE120" s="334"/>
      <c r="KVF120" s="163"/>
      <c r="KVG120" s="164"/>
      <c r="KVH120" s="160"/>
      <c r="KVI120" s="160"/>
      <c r="KVJ120" s="160"/>
      <c r="KVK120" s="160"/>
      <c r="KVL120" s="161"/>
      <c r="KVM120" s="160"/>
      <c r="KVN120" s="160"/>
      <c r="KVO120" s="160"/>
      <c r="KVP120" s="160"/>
      <c r="KVQ120" s="334"/>
      <c r="KVR120" s="163"/>
      <c r="KVS120" s="164"/>
      <c r="KVT120" s="160"/>
      <c r="KVU120" s="160"/>
      <c r="KVV120" s="160"/>
      <c r="KVW120" s="160"/>
      <c r="KVX120" s="161"/>
      <c r="KVY120" s="160"/>
      <c r="KVZ120" s="160"/>
      <c r="KWA120" s="160"/>
      <c r="KWB120" s="160"/>
      <c r="KWC120" s="334"/>
      <c r="KWD120" s="163"/>
      <c r="KWE120" s="164"/>
      <c r="KWF120" s="160"/>
      <c r="KWG120" s="160"/>
      <c r="KWH120" s="160"/>
      <c r="KWI120" s="160"/>
      <c r="KWJ120" s="161"/>
      <c r="KWK120" s="160"/>
      <c r="KWL120" s="160"/>
      <c r="KWM120" s="160"/>
      <c r="KWN120" s="160"/>
      <c r="KWO120" s="334"/>
      <c r="KWP120" s="163"/>
      <c r="KWQ120" s="164"/>
      <c r="KWR120" s="160"/>
      <c r="KWS120" s="160"/>
      <c r="KWT120" s="160"/>
      <c r="KWU120" s="160"/>
      <c r="KWV120" s="161"/>
      <c r="KWW120" s="160"/>
      <c r="KWX120" s="160"/>
      <c r="KWY120" s="160"/>
      <c r="KWZ120" s="160"/>
      <c r="KXA120" s="334"/>
      <c r="KXB120" s="163"/>
      <c r="KXC120" s="164"/>
      <c r="KXD120" s="160"/>
      <c r="KXE120" s="160"/>
      <c r="KXF120" s="160"/>
      <c r="KXG120" s="160"/>
      <c r="KXH120" s="161"/>
      <c r="KXI120" s="160"/>
      <c r="KXJ120" s="160"/>
      <c r="KXK120" s="160"/>
      <c r="KXL120" s="160"/>
      <c r="KXM120" s="334"/>
      <c r="KXN120" s="163"/>
      <c r="KXO120" s="164"/>
      <c r="KXP120" s="160"/>
      <c r="KXQ120" s="160"/>
      <c r="KXR120" s="160"/>
      <c r="KXS120" s="160"/>
      <c r="KXT120" s="161"/>
      <c r="KXU120" s="160"/>
      <c r="KXV120" s="160"/>
      <c r="KXW120" s="160"/>
      <c r="KXX120" s="160"/>
      <c r="KXY120" s="334"/>
      <c r="KXZ120" s="163"/>
      <c r="KYA120" s="164"/>
      <c r="KYB120" s="160"/>
      <c r="KYC120" s="160"/>
      <c r="KYD120" s="160"/>
      <c r="KYE120" s="160"/>
      <c r="KYF120" s="161"/>
      <c r="KYG120" s="160"/>
      <c r="KYH120" s="160"/>
      <c r="KYI120" s="160"/>
      <c r="KYJ120" s="160"/>
      <c r="KYK120" s="334"/>
      <c r="KYL120" s="163"/>
      <c r="KYM120" s="164"/>
      <c r="KYN120" s="160"/>
      <c r="KYO120" s="160"/>
      <c r="KYP120" s="160"/>
      <c r="KYQ120" s="160"/>
      <c r="KYR120" s="161"/>
      <c r="KYS120" s="160"/>
      <c r="KYT120" s="160"/>
      <c r="KYU120" s="160"/>
      <c r="KYV120" s="160"/>
      <c r="KYW120" s="334"/>
      <c r="KYX120" s="163"/>
      <c r="KYY120" s="164"/>
      <c r="KYZ120" s="160"/>
      <c r="KZA120" s="160"/>
      <c r="KZB120" s="160"/>
      <c r="KZC120" s="160"/>
      <c r="KZD120" s="161"/>
      <c r="KZE120" s="160"/>
      <c r="KZF120" s="160"/>
      <c r="KZG120" s="160"/>
      <c r="KZH120" s="160"/>
      <c r="KZI120" s="334"/>
      <c r="KZJ120" s="163"/>
      <c r="KZK120" s="164"/>
      <c r="KZL120" s="160"/>
      <c r="KZM120" s="160"/>
      <c r="KZN120" s="160"/>
      <c r="KZO120" s="160"/>
      <c r="KZP120" s="161"/>
      <c r="KZQ120" s="160"/>
      <c r="KZR120" s="160"/>
      <c r="KZS120" s="160"/>
      <c r="KZT120" s="160"/>
      <c r="KZU120" s="334"/>
      <c r="KZV120" s="163"/>
      <c r="KZW120" s="164"/>
      <c r="KZX120" s="160"/>
      <c r="KZY120" s="160"/>
      <c r="KZZ120" s="160"/>
      <c r="LAA120" s="160"/>
      <c r="LAB120" s="161"/>
      <c r="LAC120" s="160"/>
      <c r="LAD120" s="160"/>
      <c r="LAE120" s="160"/>
      <c r="LAF120" s="160"/>
      <c r="LAG120" s="334"/>
      <c r="LAH120" s="163"/>
      <c r="LAI120" s="164"/>
      <c r="LAJ120" s="160"/>
      <c r="LAK120" s="160"/>
      <c r="LAL120" s="160"/>
      <c r="LAM120" s="160"/>
      <c r="LAN120" s="161"/>
      <c r="LAO120" s="160"/>
      <c r="LAP120" s="160"/>
      <c r="LAQ120" s="160"/>
      <c r="LAR120" s="160"/>
      <c r="LAS120" s="334"/>
      <c r="LAT120" s="163"/>
      <c r="LAU120" s="164"/>
      <c r="LAV120" s="160"/>
      <c r="LAW120" s="160"/>
      <c r="LAX120" s="160"/>
      <c r="LAY120" s="160"/>
      <c r="LAZ120" s="161"/>
      <c r="LBA120" s="160"/>
      <c r="LBB120" s="160"/>
      <c r="LBC120" s="160"/>
      <c r="LBD120" s="160"/>
      <c r="LBE120" s="334"/>
      <c r="LBF120" s="163"/>
      <c r="LBG120" s="164"/>
      <c r="LBH120" s="160"/>
      <c r="LBI120" s="160"/>
      <c r="LBJ120" s="160"/>
      <c r="LBK120" s="160"/>
      <c r="LBL120" s="161"/>
      <c r="LBM120" s="160"/>
      <c r="LBN120" s="160"/>
      <c r="LBO120" s="160"/>
      <c r="LBP120" s="160"/>
      <c r="LBQ120" s="334"/>
      <c r="LBR120" s="163"/>
      <c r="LBS120" s="164"/>
      <c r="LBT120" s="160"/>
      <c r="LBU120" s="160"/>
      <c r="LBV120" s="160"/>
      <c r="LBW120" s="160"/>
      <c r="LBX120" s="161"/>
      <c r="LBY120" s="160"/>
      <c r="LBZ120" s="160"/>
      <c r="LCA120" s="160"/>
      <c r="LCB120" s="160"/>
      <c r="LCC120" s="334"/>
      <c r="LCD120" s="163"/>
      <c r="LCE120" s="164"/>
      <c r="LCF120" s="160"/>
      <c r="LCG120" s="160"/>
      <c r="LCH120" s="160"/>
      <c r="LCI120" s="160"/>
      <c r="LCJ120" s="161"/>
      <c r="LCK120" s="160"/>
      <c r="LCL120" s="160"/>
      <c r="LCM120" s="160"/>
      <c r="LCN120" s="160"/>
      <c r="LCO120" s="334"/>
      <c r="LCP120" s="163"/>
      <c r="LCQ120" s="164"/>
      <c r="LCR120" s="160"/>
      <c r="LCS120" s="160"/>
      <c r="LCT120" s="160"/>
      <c r="LCU120" s="160"/>
      <c r="LCV120" s="161"/>
      <c r="LCW120" s="160"/>
      <c r="LCX120" s="160"/>
      <c r="LCY120" s="160"/>
      <c r="LCZ120" s="160"/>
      <c r="LDA120" s="334"/>
      <c r="LDB120" s="163"/>
      <c r="LDC120" s="164"/>
      <c r="LDD120" s="160"/>
      <c r="LDE120" s="160"/>
      <c r="LDF120" s="160"/>
      <c r="LDG120" s="160"/>
      <c r="LDH120" s="161"/>
      <c r="LDI120" s="160"/>
      <c r="LDJ120" s="160"/>
      <c r="LDK120" s="160"/>
      <c r="LDL120" s="160"/>
      <c r="LDM120" s="334"/>
      <c r="LDN120" s="163"/>
      <c r="LDO120" s="164"/>
      <c r="LDP120" s="160"/>
      <c r="LDQ120" s="160"/>
      <c r="LDR120" s="160"/>
      <c r="LDS120" s="160"/>
      <c r="LDT120" s="161"/>
      <c r="LDU120" s="160"/>
      <c r="LDV120" s="160"/>
      <c r="LDW120" s="160"/>
      <c r="LDX120" s="160"/>
      <c r="LDY120" s="334"/>
      <c r="LDZ120" s="163"/>
      <c r="LEA120" s="164"/>
      <c r="LEB120" s="160"/>
      <c r="LEC120" s="160"/>
      <c r="LED120" s="160"/>
      <c r="LEE120" s="160"/>
      <c r="LEF120" s="161"/>
      <c r="LEG120" s="160"/>
      <c r="LEH120" s="160"/>
      <c r="LEI120" s="160"/>
      <c r="LEJ120" s="160"/>
      <c r="LEK120" s="334"/>
      <c r="LEL120" s="163"/>
      <c r="LEM120" s="164"/>
      <c r="LEN120" s="160"/>
      <c r="LEO120" s="160"/>
      <c r="LEP120" s="160"/>
      <c r="LEQ120" s="160"/>
      <c r="LER120" s="161"/>
      <c r="LES120" s="160"/>
      <c r="LET120" s="160"/>
      <c r="LEU120" s="160"/>
      <c r="LEV120" s="160"/>
      <c r="LEW120" s="334"/>
      <c r="LEX120" s="163"/>
      <c r="LEY120" s="164"/>
      <c r="LEZ120" s="160"/>
      <c r="LFA120" s="160"/>
      <c r="LFB120" s="160"/>
      <c r="LFC120" s="160"/>
      <c r="LFD120" s="161"/>
      <c r="LFE120" s="160"/>
      <c r="LFF120" s="160"/>
      <c r="LFG120" s="160"/>
      <c r="LFH120" s="160"/>
      <c r="LFI120" s="334"/>
      <c r="LFJ120" s="163"/>
      <c r="LFK120" s="164"/>
      <c r="LFL120" s="160"/>
      <c r="LFM120" s="160"/>
      <c r="LFN120" s="160"/>
      <c r="LFO120" s="160"/>
      <c r="LFP120" s="161"/>
      <c r="LFQ120" s="160"/>
      <c r="LFR120" s="160"/>
      <c r="LFS120" s="160"/>
      <c r="LFT120" s="160"/>
      <c r="LFU120" s="334"/>
      <c r="LFV120" s="163"/>
      <c r="LFW120" s="164"/>
      <c r="LFX120" s="160"/>
      <c r="LFY120" s="160"/>
      <c r="LFZ120" s="160"/>
      <c r="LGA120" s="160"/>
      <c r="LGB120" s="161"/>
      <c r="LGC120" s="160"/>
      <c r="LGD120" s="160"/>
      <c r="LGE120" s="160"/>
      <c r="LGF120" s="160"/>
      <c r="LGG120" s="334"/>
      <c r="LGH120" s="163"/>
      <c r="LGI120" s="164"/>
      <c r="LGJ120" s="160"/>
      <c r="LGK120" s="160"/>
      <c r="LGL120" s="160"/>
      <c r="LGM120" s="160"/>
      <c r="LGN120" s="161"/>
      <c r="LGO120" s="160"/>
      <c r="LGP120" s="160"/>
      <c r="LGQ120" s="160"/>
      <c r="LGR120" s="160"/>
      <c r="LGS120" s="334"/>
      <c r="LGT120" s="163"/>
      <c r="LGU120" s="164"/>
      <c r="LGV120" s="160"/>
      <c r="LGW120" s="160"/>
      <c r="LGX120" s="160"/>
      <c r="LGY120" s="160"/>
      <c r="LGZ120" s="161"/>
      <c r="LHA120" s="160"/>
      <c r="LHB120" s="160"/>
      <c r="LHC120" s="160"/>
      <c r="LHD120" s="160"/>
      <c r="LHE120" s="334"/>
      <c r="LHF120" s="163"/>
      <c r="LHG120" s="164"/>
      <c r="LHH120" s="160"/>
      <c r="LHI120" s="160"/>
      <c r="LHJ120" s="160"/>
      <c r="LHK120" s="160"/>
      <c r="LHL120" s="161"/>
      <c r="LHM120" s="160"/>
      <c r="LHN120" s="160"/>
      <c r="LHO120" s="160"/>
      <c r="LHP120" s="160"/>
      <c r="LHQ120" s="334"/>
      <c r="LHR120" s="163"/>
      <c r="LHS120" s="164"/>
      <c r="LHT120" s="160"/>
      <c r="LHU120" s="160"/>
      <c r="LHV120" s="160"/>
      <c r="LHW120" s="160"/>
      <c r="LHX120" s="161"/>
      <c r="LHY120" s="160"/>
      <c r="LHZ120" s="160"/>
      <c r="LIA120" s="160"/>
      <c r="LIB120" s="160"/>
      <c r="LIC120" s="334"/>
      <c r="LID120" s="163"/>
      <c r="LIE120" s="164"/>
      <c r="LIF120" s="160"/>
      <c r="LIG120" s="160"/>
      <c r="LIH120" s="160"/>
      <c r="LII120" s="160"/>
      <c r="LIJ120" s="161"/>
      <c r="LIK120" s="160"/>
      <c r="LIL120" s="160"/>
      <c r="LIM120" s="160"/>
      <c r="LIN120" s="160"/>
      <c r="LIO120" s="334"/>
      <c r="LIP120" s="163"/>
      <c r="LIQ120" s="164"/>
      <c r="LIR120" s="160"/>
      <c r="LIS120" s="160"/>
      <c r="LIT120" s="160"/>
      <c r="LIU120" s="160"/>
      <c r="LIV120" s="161"/>
      <c r="LIW120" s="160"/>
      <c r="LIX120" s="160"/>
      <c r="LIY120" s="160"/>
      <c r="LIZ120" s="160"/>
      <c r="LJA120" s="334"/>
      <c r="LJB120" s="163"/>
      <c r="LJC120" s="164"/>
      <c r="LJD120" s="160"/>
      <c r="LJE120" s="160"/>
      <c r="LJF120" s="160"/>
      <c r="LJG120" s="160"/>
      <c r="LJH120" s="161"/>
      <c r="LJI120" s="160"/>
      <c r="LJJ120" s="160"/>
      <c r="LJK120" s="160"/>
      <c r="LJL120" s="160"/>
      <c r="LJM120" s="334"/>
      <c r="LJN120" s="163"/>
      <c r="LJO120" s="164"/>
      <c r="LJP120" s="160"/>
      <c r="LJQ120" s="160"/>
      <c r="LJR120" s="160"/>
      <c r="LJS120" s="160"/>
      <c r="LJT120" s="161"/>
      <c r="LJU120" s="160"/>
      <c r="LJV120" s="160"/>
      <c r="LJW120" s="160"/>
      <c r="LJX120" s="160"/>
      <c r="LJY120" s="334"/>
      <c r="LJZ120" s="163"/>
      <c r="LKA120" s="164"/>
      <c r="LKB120" s="160"/>
      <c r="LKC120" s="160"/>
      <c r="LKD120" s="160"/>
      <c r="LKE120" s="160"/>
      <c r="LKF120" s="161"/>
      <c r="LKG120" s="160"/>
      <c r="LKH120" s="160"/>
      <c r="LKI120" s="160"/>
      <c r="LKJ120" s="160"/>
      <c r="LKK120" s="334"/>
      <c r="LKL120" s="163"/>
      <c r="LKM120" s="164"/>
      <c r="LKN120" s="160"/>
      <c r="LKO120" s="160"/>
      <c r="LKP120" s="160"/>
      <c r="LKQ120" s="160"/>
      <c r="LKR120" s="161"/>
      <c r="LKS120" s="160"/>
      <c r="LKT120" s="160"/>
      <c r="LKU120" s="160"/>
      <c r="LKV120" s="160"/>
      <c r="LKW120" s="334"/>
      <c r="LKX120" s="163"/>
      <c r="LKY120" s="164"/>
      <c r="LKZ120" s="160"/>
      <c r="LLA120" s="160"/>
      <c r="LLB120" s="160"/>
      <c r="LLC120" s="160"/>
      <c r="LLD120" s="161"/>
      <c r="LLE120" s="160"/>
      <c r="LLF120" s="160"/>
      <c r="LLG120" s="160"/>
      <c r="LLH120" s="160"/>
      <c r="LLI120" s="334"/>
      <c r="LLJ120" s="163"/>
      <c r="LLK120" s="164"/>
      <c r="LLL120" s="160"/>
      <c r="LLM120" s="160"/>
      <c r="LLN120" s="160"/>
      <c r="LLO120" s="160"/>
      <c r="LLP120" s="161"/>
      <c r="LLQ120" s="160"/>
      <c r="LLR120" s="160"/>
      <c r="LLS120" s="160"/>
      <c r="LLT120" s="160"/>
      <c r="LLU120" s="334"/>
      <c r="LLV120" s="163"/>
      <c r="LLW120" s="164"/>
      <c r="LLX120" s="160"/>
      <c r="LLY120" s="160"/>
      <c r="LLZ120" s="160"/>
      <c r="LMA120" s="160"/>
      <c r="LMB120" s="161"/>
      <c r="LMC120" s="160"/>
      <c r="LMD120" s="160"/>
      <c r="LME120" s="160"/>
      <c r="LMF120" s="160"/>
      <c r="LMG120" s="334"/>
      <c r="LMH120" s="163"/>
      <c r="LMI120" s="164"/>
      <c r="LMJ120" s="160"/>
      <c r="LMK120" s="160"/>
      <c r="LML120" s="160"/>
      <c r="LMM120" s="160"/>
      <c r="LMN120" s="161"/>
      <c r="LMO120" s="160"/>
      <c r="LMP120" s="160"/>
      <c r="LMQ120" s="160"/>
      <c r="LMR120" s="160"/>
      <c r="LMS120" s="334"/>
      <c r="LMT120" s="163"/>
      <c r="LMU120" s="164"/>
      <c r="LMV120" s="160"/>
      <c r="LMW120" s="160"/>
      <c r="LMX120" s="160"/>
      <c r="LMY120" s="160"/>
      <c r="LMZ120" s="161"/>
      <c r="LNA120" s="160"/>
      <c r="LNB120" s="160"/>
      <c r="LNC120" s="160"/>
      <c r="LND120" s="160"/>
      <c r="LNE120" s="334"/>
      <c r="LNF120" s="163"/>
      <c r="LNG120" s="164"/>
      <c r="LNH120" s="160"/>
      <c r="LNI120" s="160"/>
      <c r="LNJ120" s="160"/>
      <c r="LNK120" s="160"/>
      <c r="LNL120" s="161"/>
      <c r="LNM120" s="160"/>
      <c r="LNN120" s="160"/>
      <c r="LNO120" s="160"/>
      <c r="LNP120" s="160"/>
      <c r="LNQ120" s="334"/>
      <c r="LNR120" s="163"/>
      <c r="LNS120" s="164"/>
      <c r="LNT120" s="160"/>
      <c r="LNU120" s="160"/>
      <c r="LNV120" s="160"/>
      <c r="LNW120" s="160"/>
      <c r="LNX120" s="161"/>
      <c r="LNY120" s="160"/>
      <c r="LNZ120" s="160"/>
      <c r="LOA120" s="160"/>
      <c r="LOB120" s="160"/>
      <c r="LOC120" s="334"/>
      <c r="LOD120" s="163"/>
      <c r="LOE120" s="164"/>
      <c r="LOF120" s="160"/>
      <c r="LOG120" s="160"/>
      <c r="LOH120" s="160"/>
      <c r="LOI120" s="160"/>
      <c r="LOJ120" s="161"/>
      <c r="LOK120" s="160"/>
      <c r="LOL120" s="160"/>
      <c r="LOM120" s="160"/>
      <c r="LON120" s="160"/>
      <c r="LOO120" s="334"/>
      <c r="LOP120" s="163"/>
      <c r="LOQ120" s="164"/>
      <c r="LOR120" s="160"/>
      <c r="LOS120" s="160"/>
      <c r="LOT120" s="160"/>
      <c r="LOU120" s="160"/>
      <c r="LOV120" s="161"/>
      <c r="LOW120" s="160"/>
      <c r="LOX120" s="160"/>
      <c r="LOY120" s="160"/>
      <c r="LOZ120" s="160"/>
      <c r="LPA120" s="334"/>
      <c r="LPB120" s="163"/>
      <c r="LPC120" s="164"/>
      <c r="LPD120" s="160"/>
      <c r="LPE120" s="160"/>
      <c r="LPF120" s="160"/>
      <c r="LPG120" s="160"/>
      <c r="LPH120" s="161"/>
      <c r="LPI120" s="160"/>
      <c r="LPJ120" s="160"/>
      <c r="LPK120" s="160"/>
      <c r="LPL120" s="160"/>
      <c r="LPM120" s="334"/>
      <c r="LPN120" s="163"/>
      <c r="LPO120" s="164"/>
      <c r="LPP120" s="160"/>
      <c r="LPQ120" s="160"/>
      <c r="LPR120" s="160"/>
      <c r="LPS120" s="160"/>
      <c r="LPT120" s="161"/>
      <c r="LPU120" s="160"/>
      <c r="LPV120" s="160"/>
      <c r="LPW120" s="160"/>
      <c r="LPX120" s="160"/>
      <c r="LPY120" s="334"/>
      <c r="LPZ120" s="163"/>
      <c r="LQA120" s="164"/>
      <c r="LQB120" s="160"/>
      <c r="LQC120" s="160"/>
      <c r="LQD120" s="160"/>
      <c r="LQE120" s="160"/>
      <c r="LQF120" s="161"/>
      <c r="LQG120" s="160"/>
      <c r="LQH120" s="160"/>
      <c r="LQI120" s="160"/>
      <c r="LQJ120" s="160"/>
      <c r="LQK120" s="334"/>
      <c r="LQL120" s="163"/>
      <c r="LQM120" s="164"/>
      <c r="LQN120" s="160"/>
      <c r="LQO120" s="160"/>
      <c r="LQP120" s="160"/>
      <c r="LQQ120" s="160"/>
      <c r="LQR120" s="161"/>
      <c r="LQS120" s="160"/>
      <c r="LQT120" s="160"/>
      <c r="LQU120" s="160"/>
      <c r="LQV120" s="160"/>
      <c r="LQW120" s="334"/>
      <c r="LQX120" s="163"/>
      <c r="LQY120" s="164"/>
      <c r="LQZ120" s="160"/>
      <c r="LRA120" s="160"/>
      <c r="LRB120" s="160"/>
      <c r="LRC120" s="160"/>
      <c r="LRD120" s="161"/>
      <c r="LRE120" s="160"/>
      <c r="LRF120" s="160"/>
      <c r="LRG120" s="160"/>
      <c r="LRH120" s="160"/>
      <c r="LRI120" s="334"/>
      <c r="LRJ120" s="163"/>
      <c r="LRK120" s="164"/>
      <c r="LRL120" s="160"/>
      <c r="LRM120" s="160"/>
      <c r="LRN120" s="160"/>
      <c r="LRO120" s="160"/>
      <c r="LRP120" s="161"/>
      <c r="LRQ120" s="160"/>
      <c r="LRR120" s="160"/>
      <c r="LRS120" s="160"/>
      <c r="LRT120" s="160"/>
      <c r="LRU120" s="334"/>
      <c r="LRV120" s="163"/>
      <c r="LRW120" s="164"/>
      <c r="LRX120" s="160"/>
      <c r="LRY120" s="160"/>
      <c r="LRZ120" s="160"/>
      <c r="LSA120" s="160"/>
      <c r="LSB120" s="161"/>
      <c r="LSC120" s="160"/>
      <c r="LSD120" s="160"/>
      <c r="LSE120" s="160"/>
      <c r="LSF120" s="160"/>
      <c r="LSG120" s="334"/>
      <c r="LSH120" s="163"/>
      <c r="LSI120" s="164"/>
      <c r="LSJ120" s="160"/>
      <c r="LSK120" s="160"/>
      <c r="LSL120" s="160"/>
      <c r="LSM120" s="160"/>
      <c r="LSN120" s="161"/>
      <c r="LSO120" s="160"/>
      <c r="LSP120" s="160"/>
      <c r="LSQ120" s="160"/>
      <c r="LSR120" s="160"/>
      <c r="LSS120" s="334"/>
      <c r="LST120" s="163"/>
      <c r="LSU120" s="164"/>
      <c r="LSV120" s="160"/>
      <c r="LSW120" s="160"/>
      <c r="LSX120" s="160"/>
      <c r="LSY120" s="160"/>
      <c r="LSZ120" s="161"/>
      <c r="LTA120" s="160"/>
      <c r="LTB120" s="160"/>
      <c r="LTC120" s="160"/>
      <c r="LTD120" s="160"/>
      <c r="LTE120" s="334"/>
      <c r="LTF120" s="163"/>
      <c r="LTG120" s="164"/>
      <c r="LTH120" s="160"/>
      <c r="LTI120" s="160"/>
      <c r="LTJ120" s="160"/>
      <c r="LTK120" s="160"/>
      <c r="LTL120" s="161"/>
      <c r="LTM120" s="160"/>
      <c r="LTN120" s="160"/>
      <c r="LTO120" s="160"/>
      <c r="LTP120" s="160"/>
      <c r="LTQ120" s="334"/>
      <c r="LTR120" s="163"/>
      <c r="LTS120" s="164"/>
      <c r="LTT120" s="160"/>
      <c r="LTU120" s="160"/>
      <c r="LTV120" s="160"/>
      <c r="LTW120" s="160"/>
      <c r="LTX120" s="161"/>
      <c r="LTY120" s="160"/>
      <c r="LTZ120" s="160"/>
      <c r="LUA120" s="160"/>
      <c r="LUB120" s="160"/>
      <c r="LUC120" s="334"/>
      <c r="LUD120" s="163"/>
      <c r="LUE120" s="164"/>
      <c r="LUF120" s="160"/>
      <c r="LUG120" s="160"/>
      <c r="LUH120" s="160"/>
      <c r="LUI120" s="160"/>
      <c r="LUJ120" s="161"/>
      <c r="LUK120" s="160"/>
      <c r="LUL120" s="160"/>
      <c r="LUM120" s="160"/>
      <c r="LUN120" s="160"/>
      <c r="LUO120" s="334"/>
      <c r="LUP120" s="163"/>
      <c r="LUQ120" s="164"/>
      <c r="LUR120" s="160"/>
      <c r="LUS120" s="160"/>
      <c r="LUT120" s="160"/>
      <c r="LUU120" s="160"/>
      <c r="LUV120" s="161"/>
      <c r="LUW120" s="160"/>
      <c r="LUX120" s="160"/>
      <c r="LUY120" s="160"/>
      <c r="LUZ120" s="160"/>
      <c r="LVA120" s="334"/>
      <c r="LVB120" s="163"/>
      <c r="LVC120" s="164"/>
      <c r="LVD120" s="160"/>
      <c r="LVE120" s="160"/>
      <c r="LVF120" s="160"/>
      <c r="LVG120" s="160"/>
      <c r="LVH120" s="161"/>
      <c r="LVI120" s="160"/>
      <c r="LVJ120" s="160"/>
      <c r="LVK120" s="160"/>
      <c r="LVL120" s="160"/>
      <c r="LVM120" s="334"/>
      <c r="LVN120" s="163"/>
      <c r="LVO120" s="164"/>
      <c r="LVP120" s="160"/>
      <c r="LVQ120" s="160"/>
      <c r="LVR120" s="160"/>
      <c r="LVS120" s="160"/>
      <c r="LVT120" s="161"/>
      <c r="LVU120" s="160"/>
      <c r="LVV120" s="160"/>
      <c r="LVW120" s="160"/>
      <c r="LVX120" s="160"/>
      <c r="LVY120" s="334"/>
      <c r="LVZ120" s="163"/>
      <c r="LWA120" s="164"/>
      <c r="LWB120" s="160"/>
      <c r="LWC120" s="160"/>
      <c r="LWD120" s="160"/>
      <c r="LWE120" s="160"/>
      <c r="LWF120" s="161"/>
      <c r="LWG120" s="160"/>
      <c r="LWH120" s="160"/>
      <c r="LWI120" s="160"/>
      <c r="LWJ120" s="160"/>
      <c r="LWK120" s="334"/>
      <c r="LWL120" s="163"/>
      <c r="LWM120" s="164"/>
      <c r="LWN120" s="160"/>
      <c r="LWO120" s="160"/>
      <c r="LWP120" s="160"/>
      <c r="LWQ120" s="160"/>
      <c r="LWR120" s="161"/>
      <c r="LWS120" s="160"/>
      <c r="LWT120" s="160"/>
      <c r="LWU120" s="160"/>
      <c r="LWV120" s="160"/>
      <c r="LWW120" s="334"/>
      <c r="LWX120" s="163"/>
      <c r="LWY120" s="164"/>
      <c r="LWZ120" s="160"/>
      <c r="LXA120" s="160"/>
      <c r="LXB120" s="160"/>
      <c r="LXC120" s="160"/>
      <c r="LXD120" s="161"/>
      <c r="LXE120" s="160"/>
      <c r="LXF120" s="160"/>
      <c r="LXG120" s="160"/>
      <c r="LXH120" s="160"/>
      <c r="LXI120" s="334"/>
      <c r="LXJ120" s="163"/>
      <c r="LXK120" s="164"/>
      <c r="LXL120" s="160"/>
      <c r="LXM120" s="160"/>
      <c r="LXN120" s="160"/>
      <c r="LXO120" s="160"/>
      <c r="LXP120" s="161"/>
      <c r="LXQ120" s="160"/>
      <c r="LXR120" s="160"/>
      <c r="LXS120" s="160"/>
      <c r="LXT120" s="160"/>
      <c r="LXU120" s="334"/>
      <c r="LXV120" s="163"/>
      <c r="LXW120" s="164"/>
      <c r="LXX120" s="160"/>
      <c r="LXY120" s="160"/>
      <c r="LXZ120" s="160"/>
      <c r="LYA120" s="160"/>
      <c r="LYB120" s="161"/>
      <c r="LYC120" s="160"/>
      <c r="LYD120" s="160"/>
      <c r="LYE120" s="160"/>
      <c r="LYF120" s="160"/>
      <c r="LYG120" s="334"/>
      <c r="LYH120" s="163"/>
      <c r="LYI120" s="164"/>
      <c r="LYJ120" s="160"/>
      <c r="LYK120" s="160"/>
      <c r="LYL120" s="160"/>
      <c r="LYM120" s="160"/>
      <c r="LYN120" s="161"/>
      <c r="LYO120" s="160"/>
      <c r="LYP120" s="160"/>
      <c r="LYQ120" s="160"/>
      <c r="LYR120" s="160"/>
      <c r="LYS120" s="334"/>
      <c r="LYT120" s="163"/>
      <c r="LYU120" s="164"/>
      <c r="LYV120" s="160"/>
      <c r="LYW120" s="160"/>
      <c r="LYX120" s="160"/>
      <c r="LYY120" s="160"/>
      <c r="LYZ120" s="161"/>
      <c r="LZA120" s="160"/>
      <c r="LZB120" s="160"/>
      <c r="LZC120" s="160"/>
      <c r="LZD120" s="160"/>
      <c r="LZE120" s="334"/>
      <c r="LZF120" s="163"/>
      <c r="LZG120" s="164"/>
      <c r="LZH120" s="160"/>
      <c r="LZI120" s="160"/>
      <c r="LZJ120" s="160"/>
      <c r="LZK120" s="160"/>
      <c r="LZL120" s="161"/>
      <c r="LZM120" s="160"/>
      <c r="LZN120" s="160"/>
      <c r="LZO120" s="160"/>
      <c r="LZP120" s="160"/>
      <c r="LZQ120" s="334"/>
      <c r="LZR120" s="163"/>
      <c r="LZS120" s="164"/>
      <c r="LZT120" s="160"/>
      <c r="LZU120" s="160"/>
      <c r="LZV120" s="160"/>
      <c r="LZW120" s="160"/>
      <c r="LZX120" s="161"/>
      <c r="LZY120" s="160"/>
      <c r="LZZ120" s="160"/>
      <c r="MAA120" s="160"/>
      <c r="MAB120" s="160"/>
      <c r="MAC120" s="334"/>
      <c r="MAD120" s="163"/>
      <c r="MAE120" s="164"/>
      <c r="MAF120" s="160"/>
      <c r="MAG120" s="160"/>
      <c r="MAH120" s="160"/>
      <c r="MAI120" s="160"/>
      <c r="MAJ120" s="161"/>
      <c r="MAK120" s="160"/>
      <c r="MAL120" s="160"/>
      <c r="MAM120" s="160"/>
      <c r="MAN120" s="160"/>
      <c r="MAO120" s="334"/>
      <c r="MAP120" s="163"/>
      <c r="MAQ120" s="164"/>
      <c r="MAR120" s="160"/>
      <c r="MAS120" s="160"/>
      <c r="MAT120" s="160"/>
      <c r="MAU120" s="160"/>
      <c r="MAV120" s="161"/>
      <c r="MAW120" s="160"/>
      <c r="MAX120" s="160"/>
      <c r="MAY120" s="160"/>
      <c r="MAZ120" s="160"/>
      <c r="MBA120" s="334"/>
      <c r="MBB120" s="163"/>
      <c r="MBC120" s="164"/>
      <c r="MBD120" s="160"/>
      <c r="MBE120" s="160"/>
      <c r="MBF120" s="160"/>
      <c r="MBG120" s="160"/>
      <c r="MBH120" s="161"/>
      <c r="MBI120" s="160"/>
      <c r="MBJ120" s="160"/>
      <c r="MBK120" s="160"/>
      <c r="MBL120" s="160"/>
      <c r="MBM120" s="334"/>
      <c r="MBN120" s="163"/>
      <c r="MBO120" s="164"/>
      <c r="MBP120" s="160"/>
      <c r="MBQ120" s="160"/>
      <c r="MBR120" s="160"/>
      <c r="MBS120" s="160"/>
      <c r="MBT120" s="161"/>
      <c r="MBU120" s="160"/>
      <c r="MBV120" s="160"/>
      <c r="MBW120" s="160"/>
      <c r="MBX120" s="160"/>
      <c r="MBY120" s="334"/>
      <c r="MBZ120" s="163"/>
      <c r="MCA120" s="164"/>
      <c r="MCB120" s="160"/>
      <c r="MCC120" s="160"/>
      <c r="MCD120" s="160"/>
      <c r="MCE120" s="160"/>
      <c r="MCF120" s="161"/>
      <c r="MCG120" s="160"/>
      <c r="MCH120" s="160"/>
      <c r="MCI120" s="160"/>
      <c r="MCJ120" s="160"/>
      <c r="MCK120" s="334"/>
      <c r="MCL120" s="163"/>
      <c r="MCM120" s="164"/>
      <c r="MCN120" s="160"/>
      <c r="MCO120" s="160"/>
      <c r="MCP120" s="160"/>
      <c r="MCQ120" s="160"/>
      <c r="MCR120" s="161"/>
      <c r="MCS120" s="160"/>
      <c r="MCT120" s="160"/>
      <c r="MCU120" s="160"/>
      <c r="MCV120" s="160"/>
      <c r="MCW120" s="334"/>
      <c r="MCX120" s="163"/>
      <c r="MCY120" s="164"/>
      <c r="MCZ120" s="160"/>
      <c r="MDA120" s="160"/>
      <c r="MDB120" s="160"/>
      <c r="MDC120" s="160"/>
      <c r="MDD120" s="161"/>
      <c r="MDE120" s="160"/>
      <c r="MDF120" s="160"/>
      <c r="MDG120" s="160"/>
      <c r="MDH120" s="160"/>
      <c r="MDI120" s="334"/>
      <c r="MDJ120" s="163"/>
      <c r="MDK120" s="164"/>
      <c r="MDL120" s="160"/>
      <c r="MDM120" s="160"/>
      <c r="MDN120" s="160"/>
      <c r="MDO120" s="160"/>
      <c r="MDP120" s="161"/>
      <c r="MDQ120" s="160"/>
      <c r="MDR120" s="160"/>
      <c r="MDS120" s="160"/>
      <c r="MDT120" s="160"/>
      <c r="MDU120" s="334"/>
      <c r="MDV120" s="163"/>
      <c r="MDW120" s="164"/>
      <c r="MDX120" s="160"/>
      <c r="MDY120" s="160"/>
      <c r="MDZ120" s="160"/>
      <c r="MEA120" s="160"/>
      <c r="MEB120" s="161"/>
      <c r="MEC120" s="160"/>
      <c r="MED120" s="160"/>
      <c r="MEE120" s="160"/>
      <c r="MEF120" s="160"/>
      <c r="MEG120" s="334"/>
      <c r="MEH120" s="163"/>
      <c r="MEI120" s="164"/>
      <c r="MEJ120" s="160"/>
      <c r="MEK120" s="160"/>
      <c r="MEL120" s="160"/>
      <c r="MEM120" s="160"/>
      <c r="MEN120" s="161"/>
      <c r="MEO120" s="160"/>
      <c r="MEP120" s="160"/>
      <c r="MEQ120" s="160"/>
      <c r="MER120" s="160"/>
      <c r="MES120" s="334"/>
      <c r="MET120" s="163"/>
      <c r="MEU120" s="164"/>
      <c r="MEV120" s="160"/>
      <c r="MEW120" s="160"/>
      <c r="MEX120" s="160"/>
      <c r="MEY120" s="160"/>
      <c r="MEZ120" s="161"/>
      <c r="MFA120" s="160"/>
      <c r="MFB120" s="160"/>
      <c r="MFC120" s="160"/>
      <c r="MFD120" s="160"/>
      <c r="MFE120" s="334"/>
      <c r="MFF120" s="163"/>
      <c r="MFG120" s="164"/>
      <c r="MFH120" s="160"/>
      <c r="MFI120" s="160"/>
      <c r="MFJ120" s="160"/>
      <c r="MFK120" s="160"/>
      <c r="MFL120" s="161"/>
      <c r="MFM120" s="160"/>
      <c r="MFN120" s="160"/>
      <c r="MFO120" s="160"/>
      <c r="MFP120" s="160"/>
      <c r="MFQ120" s="334"/>
      <c r="MFR120" s="163"/>
      <c r="MFS120" s="164"/>
      <c r="MFT120" s="160"/>
      <c r="MFU120" s="160"/>
      <c r="MFV120" s="160"/>
      <c r="MFW120" s="160"/>
      <c r="MFX120" s="161"/>
      <c r="MFY120" s="160"/>
      <c r="MFZ120" s="160"/>
      <c r="MGA120" s="160"/>
      <c r="MGB120" s="160"/>
      <c r="MGC120" s="334"/>
      <c r="MGD120" s="163"/>
      <c r="MGE120" s="164"/>
      <c r="MGF120" s="160"/>
      <c r="MGG120" s="160"/>
      <c r="MGH120" s="160"/>
      <c r="MGI120" s="160"/>
      <c r="MGJ120" s="161"/>
      <c r="MGK120" s="160"/>
      <c r="MGL120" s="160"/>
      <c r="MGM120" s="160"/>
      <c r="MGN120" s="160"/>
      <c r="MGO120" s="334"/>
      <c r="MGP120" s="163"/>
      <c r="MGQ120" s="164"/>
      <c r="MGR120" s="160"/>
      <c r="MGS120" s="160"/>
      <c r="MGT120" s="160"/>
      <c r="MGU120" s="160"/>
      <c r="MGV120" s="161"/>
      <c r="MGW120" s="160"/>
      <c r="MGX120" s="160"/>
      <c r="MGY120" s="160"/>
      <c r="MGZ120" s="160"/>
      <c r="MHA120" s="334"/>
      <c r="MHB120" s="163"/>
      <c r="MHC120" s="164"/>
      <c r="MHD120" s="160"/>
      <c r="MHE120" s="160"/>
      <c r="MHF120" s="160"/>
      <c r="MHG120" s="160"/>
      <c r="MHH120" s="161"/>
      <c r="MHI120" s="160"/>
      <c r="MHJ120" s="160"/>
      <c r="MHK120" s="160"/>
      <c r="MHL120" s="160"/>
      <c r="MHM120" s="334"/>
      <c r="MHN120" s="163"/>
      <c r="MHO120" s="164"/>
      <c r="MHP120" s="160"/>
      <c r="MHQ120" s="160"/>
      <c r="MHR120" s="160"/>
      <c r="MHS120" s="160"/>
      <c r="MHT120" s="161"/>
      <c r="MHU120" s="160"/>
      <c r="MHV120" s="160"/>
      <c r="MHW120" s="160"/>
      <c r="MHX120" s="160"/>
      <c r="MHY120" s="334"/>
      <c r="MHZ120" s="163"/>
      <c r="MIA120" s="164"/>
      <c r="MIB120" s="160"/>
      <c r="MIC120" s="160"/>
      <c r="MID120" s="160"/>
      <c r="MIE120" s="160"/>
      <c r="MIF120" s="161"/>
      <c r="MIG120" s="160"/>
      <c r="MIH120" s="160"/>
      <c r="MII120" s="160"/>
      <c r="MIJ120" s="160"/>
      <c r="MIK120" s="334"/>
      <c r="MIL120" s="163"/>
      <c r="MIM120" s="164"/>
      <c r="MIN120" s="160"/>
      <c r="MIO120" s="160"/>
      <c r="MIP120" s="160"/>
      <c r="MIQ120" s="160"/>
      <c r="MIR120" s="161"/>
      <c r="MIS120" s="160"/>
      <c r="MIT120" s="160"/>
      <c r="MIU120" s="160"/>
      <c r="MIV120" s="160"/>
      <c r="MIW120" s="334"/>
      <c r="MIX120" s="163"/>
      <c r="MIY120" s="164"/>
      <c r="MIZ120" s="160"/>
      <c r="MJA120" s="160"/>
      <c r="MJB120" s="160"/>
      <c r="MJC120" s="160"/>
      <c r="MJD120" s="161"/>
      <c r="MJE120" s="160"/>
      <c r="MJF120" s="160"/>
      <c r="MJG120" s="160"/>
      <c r="MJH120" s="160"/>
      <c r="MJI120" s="334"/>
      <c r="MJJ120" s="163"/>
      <c r="MJK120" s="164"/>
      <c r="MJL120" s="160"/>
      <c r="MJM120" s="160"/>
      <c r="MJN120" s="160"/>
      <c r="MJO120" s="160"/>
      <c r="MJP120" s="161"/>
      <c r="MJQ120" s="160"/>
      <c r="MJR120" s="160"/>
      <c r="MJS120" s="160"/>
      <c r="MJT120" s="160"/>
      <c r="MJU120" s="334"/>
      <c r="MJV120" s="163"/>
      <c r="MJW120" s="164"/>
      <c r="MJX120" s="160"/>
      <c r="MJY120" s="160"/>
      <c r="MJZ120" s="160"/>
      <c r="MKA120" s="160"/>
      <c r="MKB120" s="161"/>
      <c r="MKC120" s="160"/>
      <c r="MKD120" s="160"/>
      <c r="MKE120" s="160"/>
      <c r="MKF120" s="160"/>
      <c r="MKG120" s="334"/>
      <c r="MKH120" s="163"/>
      <c r="MKI120" s="164"/>
      <c r="MKJ120" s="160"/>
      <c r="MKK120" s="160"/>
      <c r="MKL120" s="160"/>
      <c r="MKM120" s="160"/>
      <c r="MKN120" s="161"/>
      <c r="MKO120" s="160"/>
      <c r="MKP120" s="160"/>
      <c r="MKQ120" s="160"/>
      <c r="MKR120" s="160"/>
      <c r="MKS120" s="334"/>
      <c r="MKT120" s="163"/>
      <c r="MKU120" s="164"/>
      <c r="MKV120" s="160"/>
      <c r="MKW120" s="160"/>
      <c r="MKX120" s="160"/>
      <c r="MKY120" s="160"/>
      <c r="MKZ120" s="161"/>
      <c r="MLA120" s="160"/>
      <c r="MLB120" s="160"/>
      <c r="MLC120" s="160"/>
      <c r="MLD120" s="160"/>
      <c r="MLE120" s="334"/>
      <c r="MLF120" s="163"/>
      <c r="MLG120" s="164"/>
      <c r="MLH120" s="160"/>
      <c r="MLI120" s="160"/>
      <c r="MLJ120" s="160"/>
      <c r="MLK120" s="160"/>
      <c r="MLL120" s="161"/>
      <c r="MLM120" s="160"/>
      <c r="MLN120" s="160"/>
      <c r="MLO120" s="160"/>
      <c r="MLP120" s="160"/>
      <c r="MLQ120" s="334"/>
      <c r="MLR120" s="163"/>
      <c r="MLS120" s="164"/>
      <c r="MLT120" s="160"/>
      <c r="MLU120" s="160"/>
      <c r="MLV120" s="160"/>
      <c r="MLW120" s="160"/>
      <c r="MLX120" s="161"/>
      <c r="MLY120" s="160"/>
      <c r="MLZ120" s="160"/>
      <c r="MMA120" s="160"/>
      <c r="MMB120" s="160"/>
      <c r="MMC120" s="334"/>
      <c r="MMD120" s="163"/>
      <c r="MME120" s="164"/>
      <c r="MMF120" s="160"/>
      <c r="MMG120" s="160"/>
      <c r="MMH120" s="160"/>
      <c r="MMI120" s="160"/>
      <c r="MMJ120" s="161"/>
      <c r="MMK120" s="160"/>
      <c r="MML120" s="160"/>
      <c r="MMM120" s="160"/>
      <c r="MMN120" s="160"/>
      <c r="MMO120" s="334"/>
      <c r="MMP120" s="163"/>
      <c r="MMQ120" s="164"/>
      <c r="MMR120" s="160"/>
      <c r="MMS120" s="160"/>
      <c r="MMT120" s="160"/>
      <c r="MMU120" s="160"/>
      <c r="MMV120" s="161"/>
      <c r="MMW120" s="160"/>
      <c r="MMX120" s="160"/>
      <c r="MMY120" s="160"/>
      <c r="MMZ120" s="160"/>
      <c r="MNA120" s="334"/>
      <c r="MNB120" s="163"/>
      <c r="MNC120" s="164"/>
      <c r="MND120" s="160"/>
      <c r="MNE120" s="160"/>
      <c r="MNF120" s="160"/>
      <c r="MNG120" s="160"/>
      <c r="MNH120" s="161"/>
      <c r="MNI120" s="160"/>
      <c r="MNJ120" s="160"/>
      <c r="MNK120" s="160"/>
      <c r="MNL120" s="160"/>
      <c r="MNM120" s="334"/>
      <c r="MNN120" s="163"/>
      <c r="MNO120" s="164"/>
      <c r="MNP120" s="160"/>
      <c r="MNQ120" s="160"/>
      <c r="MNR120" s="160"/>
      <c r="MNS120" s="160"/>
      <c r="MNT120" s="161"/>
      <c r="MNU120" s="160"/>
      <c r="MNV120" s="160"/>
      <c r="MNW120" s="160"/>
      <c r="MNX120" s="160"/>
      <c r="MNY120" s="334"/>
      <c r="MNZ120" s="163"/>
      <c r="MOA120" s="164"/>
      <c r="MOB120" s="160"/>
      <c r="MOC120" s="160"/>
      <c r="MOD120" s="160"/>
      <c r="MOE120" s="160"/>
      <c r="MOF120" s="161"/>
      <c r="MOG120" s="160"/>
      <c r="MOH120" s="160"/>
      <c r="MOI120" s="160"/>
      <c r="MOJ120" s="160"/>
      <c r="MOK120" s="334"/>
      <c r="MOL120" s="163"/>
      <c r="MOM120" s="164"/>
      <c r="MON120" s="160"/>
      <c r="MOO120" s="160"/>
      <c r="MOP120" s="160"/>
      <c r="MOQ120" s="160"/>
      <c r="MOR120" s="161"/>
      <c r="MOS120" s="160"/>
      <c r="MOT120" s="160"/>
      <c r="MOU120" s="160"/>
      <c r="MOV120" s="160"/>
      <c r="MOW120" s="334"/>
      <c r="MOX120" s="163"/>
      <c r="MOY120" s="164"/>
      <c r="MOZ120" s="160"/>
      <c r="MPA120" s="160"/>
      <c r="MPB120" s="160"/>
      <c r="MPC120" s="160"/>
      <c r="MPD120" s="161"/>
      <c r="MPE120" s="160"/>
      <c r="MPF120" s="160"/>
      <c r="MPG120" s="160"/>
      <c r="MPH120" s="160"/>
      <c r="MPI120" s="334"/>
      <c r="MPJ120" s="163"/>
      <c r="MPK120" s="164"/>
      <c r="MPL120" s="160"/>
      <c r="MPM120" s="160"/>
      <c r="MPN120" s="160"/>
      <c r="MPO120" s="160"/>
      <c r="MPP120" s="161"/>
      <c r="MPQ120" s="160"/>
      <c r="MPR120" s="160"/>
      <c r="MPS120" s="160"/>
      <c r="MPT120" s="160"/>
      <c r="MPU120" s="334"/>
      <c r="MPV120" s="163"/>
      <c r="MPW120" s="164"/>
      <c r="MPX120" s="160"/>
      <c r="MPY120" s="160"/>
      <c r="MPZ120" s="160"/>
      <c r="MQA120" s="160"/>
      <c r="MQB120" s="161"/>
      <c r="MQC120" s="160"/>
      <c r="MQD120" s="160"/>
      <c r="MQE120" s="160"/>
      <c r="MQF120" s="160"/>
      <c r="MQG120" s="334"/>
      <c r="MQH120" s="163"/>
      <c r="MQI120" s="164"/>
      <c r="MQJ120" s="160"/>
      <c r="MQK120" s="160"/>
      <c r="MQL120" s="160"/>
      <c r="MQM120" s="160"/>
      <c r="MQN120" s="161"/>
      <c r="MQO120" s="160"/>
      <c r="MQP120" s="160"/>
      <c r="MQQ120" s="160"/>
      <c r="MQR120" s="160"/>
      <c r="MQS120" s="334"/>
      <c r="MQT120" s="163"/>
      <c r="MQU120" s="164"/>
      <c r="MQV120" s="160"/>
      <c r="MQW120" s="160"/>
      <c r="MQX120" s="160"/>
      <c r="MQY120" s="160"/>
      <c r="MQZ120" s="161"/>
      <c r="MRA120" s="160"/>
      <c r="MRB120" s="160"/>
      <c r="MRC120" s="160"/>
      <c r="MRD120" s="160"/>
      <c r="MRE120" s="334"/>
      <c r="MRF120" s="163"/>
      <c r="MRG120" s="164"/>
      <c r="MRH120" s="160"/>
      <c r="MRI120" s="160"/>
      <c r="MRJ120" s="160"/>
      <c r="MRK120" s="160"/>
      <c r="MRL120" s="161"/>
      <c r="MRM120" s="160"/>
      <c r="MRN120" s="160"/>
      <c r="MRO120" s="160"/>
      <c r="MRP120" s="160"/>
      <c r="MRQ120" s="334"/>
      <c r="MRR120" s="163"/>
      <c r="MRS120" s="164"/>
      <c r="MRT120" s="160"/>
      <c r="MRU120" s="160"/>
      <c r="MRV120" s="160"/>
      <c r="MRW120" s="160"/>
      <c r="MRX120" s="161"/>
      <c r="MRY120" s="160"/>
      <c r="MRZ120" s="160"/>
      <c r="MSA120" s="160"/>
      <c r="MSB120" s="160"/>
      <c r="MSC120" s="334"/>
      <c r="MSD120" s="163"/>
      <c r="MSE120" s="164"/>
      <c r="MSF120" s="160"/>
      <c r="MSG120" s="160"/>
      <c r="MSH120" s="160"/>
      <c r="MSI120" s="160"/>
      <c r="MSJ120" s="161"/>
      <c r="MSK120" s="160"/>
      <c r="MSL120" s="160"/>
      <c r="MSM120" s="160"/>
      <c r="MSN120" s="160"/>
      <c r="MSO120" s="334"/>
      <c r="MSP120" s="163"/>
      <c r="MSQ120" s="164"/>
      <c r="MSR120" s="160"/>
      <c r="MSS120" s="160"/>
      <c r="MST120" s="160"/>
      <c r="MSU120" s="160"/>
      <c r="MSV120" s="161"/>
      <c r="MSW120" s="160"/>
      <c r="MSX120" s="160"/>
      <c r="MSY120" s="160"/>
      <c r="MSZ120" s="160"/>
      <c r="MTA120" s="334"/>
      <c r="MTB120" s="163"/>
      <c r="MTC120" s="164"/>
      <c r="MTD120" s="160"/>
      <c r="MTE120" s="160"/>
      <c r="MTF120" s="160"/>
      <c r="MTG120" s="160"/>
      <c r="MTH120" s="161"/>
      <c r="MTI120" s="160"/>
      <c r="MTJ120" s="160"/>
      <c r="MTK120" s="160"/>
      <c r="MTL120" s="160"/>
      <c r="MTM120" s="334"/>
      <c r="MTN120" s="163"/>
      <c r="MTO120" s="164"/>
      <c r="MTP120" s="160"/>
      <c r="MTQ120" s="160"/>
      <c r="MTR120" s="160"/>
      <c r="MTS120" s="160"/>
      <c r="MTT120" s="161"/>
      <c r="MTU120" s="160"/>
      <c r="MTV120" s="160"/>
      <c r="MTW120" s="160"/>
      <c r="MTX120" s="160"/>
      <c r="MTY120" s="334"/>
      <c r="MTZ120" s="163"/>
      <c r="MUA120" s="164"/>
      <c r="MUB120" s="160"/>
      <c r="MUC120" s="160"/>
      <c r="MUD120" s="160"/>
      <c r="MUE120" s="160"/>
      <c r="MUF120" s="161"/>
      <c r="MUG120" s="160"/>
      <c r="MUH120" s="160"/>
      <c r="MUI120" s="160"/>
      <c r="MUJ120" s="160"/>
      <c r="MUK120" s="334"/>
      <c r="MUL120" s="163"/>
      <c r="MUM120" s="164"/>
      <c r="MUN120" s="160"/>
      <c r="MUO120" s="160"/>
      <c r="MUP120" s="160"/>
      <c r="MUQ120" s="160"/>
      <c r="MUR120" s="161"/>
      <c r="MUS120" s="160"/>
      <c r="MUT120" s="160"/>
      <c r="MUU120" s="160"/>
      <c r="MUV120" s="160"/>
      <c r="MUW120" s="334"/>
      <c r="MUX120" s="163"/>
      <c r="MUY120" s="164"/>
      <c r="MUZ120" s="160"/>
      <c r="MVA120" s="160"/>
      <c r="MVB120" s="160"/>
      <c r="MVC120" s="160"/>
      <c r="MVD120" s="161"/>
      <c r="MVE120" s="160"/>
      <c r="MVF120" s="160"/>
      <c r="MVG120" s="160"/>
      <c r="MVH120" s="160"/>
      <c r="MVI120" s="334"/>
      <c r="MVJ120" s="163"/>
      <c r="MVK120" s="164"/>
      <c r="MVL120" s="160"/>
      <c r="MVM120" s="160"/>
      <c r="MVN120" s="160"/>
      <c r="MVO120" s="160"/>
      <c r="MVP120" s="161"/>
      <c r="MVQ120" s="160"/>
      <c r="MVR120" s="160"/>
      <c r="MVS120" s="160"/>
      <c r="MVT120" s="160"/>
      <c r="MVU120" s="334"/>
      <c r="MVV120" s="163"/>
      <c r="MVW120" s="164"/>
      <c r="MVX120" s="160"/>
      <c r="MVY120" s="160"/>
      <c r="MVZ120" s="160"/>
      <c r="MWA120" s="160"/>
      <c r="MWB120" s="161"/>
      <c r="MWC120" s="160"/>
      <c r="MWD120" s="160"/>
      <c r="MWE120" s="160"/>
      <c r="MWF120" s="160"/>
      <c r="MWG120" s="334"/>
      <c r="MWH120" s="163"/>
      <c r="MWI120" s="164"/>
      <c r="MWJ120" s="160"/>
      <c r="MWK120" s="160"/>
      <c r="MWL120" s="160"/>
      <c r="MWM120" s="160"/>
      <c r="MWN120" s="161"/>
      <c r="MWO120" s="160"/>
      <c r="MWP120" s="160"/>
      <c r="MWQ120" s="160"/>
      <c r="MWR120" s="160"/>
      <c r="MWS120" s="334"/>
      <c r="MWT120" s="163"/>
      <c r="MWU120" s="164"/>
      <c r="MWV120" s="160"/>
      <c r="MWW120" s="160"/>
      <c r="MWX120" s="160"/>
      <c r="MWY120" s="160"/>
      <c r="MWZ120" s="161"/>
      <c r="MXA120" s="160"/>
      <c r="MXB120" s="160"/>
      <c r="MXC120" s="160"/>
      <c r="MXD120" s="160"/>
      <c r="MXE120" s="334"/>
      <c r="MXF120" s="163"/>
      <c r="MXG120" s="164"/>
      <c r="MXH120" s="160"/>
      <c r="MXI120" s="160"/>
      <c r="MXJ120" s="160"/>
      <c r="MXK120" s="160"/>
      <c r="MXL120" s="161"/>
      <c r="MXM120" s="160"/>
      <c r="MXN120" s="160"/>
      <c r="MXO120" s="160"/>
      <c r="MXP120" s="160"/>
      <c r="MXQ120" s="334"/>
      <c r="MXR120" s="163"/>
      <c r="MXS120" s="164"/>
      <c r="MXT120" s="160"/>
      <c r="MXU120" s="160"/>
      <c r="MXV120" s="160"/>
      <c r="MXW120" s="160"/>
      <c r="MXX120" s="161"/>
      <c r="MXY120" s="160"/>
      <c r="MXZ120" s="160"/>
      <c r="MYA120" s="160"/>
      <c r="MYB120" s="160"/>
      <c r="MYC120" s="334"/>
      <c r="MYD120" s="163"/>
      <c r="MYE120" s="164"/>
      <c r="MYF120" s="160"/>
      <c r="MYG120" s="160"/>
      <c r="MYH120" s="160"/>
      <c r="MYI120" s="160"/>
      <c r="MYJ120" s="161"/>
      <c r="MYK120" s="160"/>
      <c r="MYL120" s="160"/>
      <c r="MYM120" s="160"/>
      <c r="MYN120" s="160"/>
      <c r="MYO120" s="334"/>
      <c r="MYP120" s="163"/>
      <c r="MYQ120" s="164"/>
      <c r="MYR120" s="160"/>
      <c r="MYS120" s="160"/>
      <c r="MYT120" s="160"/>
      <c r="MYU120" s="160"/>
      <c r="MYV120" s="161"/>
      <c r="MYW120" s="160"/>
      <c r="MYX120" s="160"/>
      <c r="MYY120" s="160"/>
      <c r="MYZ120" s="160"/>
      <c r="MZA120" s="334"/>
      <c r="MZB120" s="163"/>
      <c r="MZC120" s="164"/>
      <c r="MZD120" s="160"/>
      <c r="MZE120" s="160"/>
      <c r="MZF120" s="160"/>
      <c r="MZG120" s="160"/>
      <c r="MZH120" s="161"/>
      <c r="MZI120" s="160"/>
      <c r="MZJ120" s="160"/>
      <c r="MZK120" s="160"/>
      <c r="MZL120" s="160"/>
      <c r="MZM120" s="334"/>
      <c r="MZN120" s="163"/>
      <c r="MZO120" s="164"/>
      <c r="MZP120" s="160"/>
      <c r="MZQ120" s="160"/>
      <c r="MZR120" s="160"/>
      <c r="MZS120" s="160"/>
      <c r="MZT120" s="161"/>
      <c r="MZU120" s="160"/>
      <c r="MZV120" s="160"/>
      <c r="MZW120" s="160"/>
      <c r="MZX120" s="160"/>
      <c r="MZY120" s="334"/>
      <c r="MZZ120" s="163"/>
      <c r="NAA120" s="164"/>
      <c r="NAB120" s="160"/>
      <c r="NAC120" s="160"/>
      <c r="NAD120" s="160"/>
      <c r="NAE120" s="160"/>
      <c r="NAF120" s="161"/>
      <c r="NAG120" s="160"/>
      <c r="NAH120" s="160"/>
      <c r="NAI120" s="160"/>
      <c r="NAJ120" s="160"/>
      <c r="NAK120" s="334"/>
      <c r="NAL120" s="163"/>
      <c r="NAM120" s="164"/>
      <c r="NAN120" s="160"/>
      <c r="NAO120" s="160"/>
      <c r="NAP120" s="160"/>
      <c r="NAQ120" s="160"/>
      <c r="NAR120" s="161"/>
      <c r="NAS120" s="160"/>
      <c r="NAT120" s="160"/>
      <c r="NAU120" s="160"/>
      <c r="NAV120" s="160"/>
      <c r="NAW120" s="334"/>
      <c r="NAX120" s="163"/>
      <c r="NAY120" s="164"/>
      <c r="NAZ120" s="160"/>
      <c r="NBA120" s="160"/>
      <c r="NBB120" s="160"/>
      <c r="NBC120" s="160"/>
      <c r="NBD120" s="161"/>
      <c r="NBE120" s="160"/>
      <c r="NBF120" s="160"/>
      <c r="NBG120" s="160"/>
      <c r="NBH120" s="160"/>
      <c r="NBI120" s="334"/>
      <c r="NBJ120" s="163"/>
      <c r="NBK120" s="164"/>
      <c r="NBL120" s="160"/>
      <c r="NBM120" s="160"/>
      <c r="NBN120" s="160"/>
      <c r="NBO120" s="160"/>
      <c r="NBP120" s="161"/>
      <c r="NBQ120" s="160"/>
      <c r="NBR120" s="160"/>
      <c r="NBS120" s="160"/>
      <c r="NBT120" s="160"/>
      <c r="NBU120" s="334"/>
      <c r="NBV120" s="163"/>
      <c r="NBW120" s="164"/>
      <c r="NBX120" s="160"/>
      <c r="NBY120" s="160"/>
      <c r="NBZ120" s="160"/>
      <c r="NCA120" s="160"/>
      <c r="NCB120" s="161"/>
      <c r="NCC120" s="160"/>
      <c r="NCD120" s="160"/>
      <c r="NCE120" s="160"/>
      <c r="NCF120" s="160"/>
      <c r="NCG120" s="334"/>
      <c r="NCH120" s="163"/>
      <c r="NCI120" s="164"/>
      <c r="NCJ120" s="160"/>
      <c r="NCK120" s="160"/>
      <c r="NCL120" s="160"/>
      <c r="NCM120" s="160"/>
      <c r="NCN120" s="161"/>
      <c r="NCO120" s="160"/>
      <c r="NCP120" s="160"/>
      <c r="NCQ120" s="160"/>
      <c r="NCR120" s="160"/>
      <c r="NCS120" s="334"/>
      <c r="NCT120" s="163"/>
      <c r="NCU120" s="164"/>
      <c r="NCV120" s="160"/>
      <c r="NCW120" s="160"/>
      <c r="NCX120" s="160"/>
      <c r="NCY120" s="160"/>
      <c r="NCZ120" s="161"/>
      <c r="NDA120" s="160"/>
      <c r="NDB120" s="160"/>
      <c r="NDC120" s="160"/>
      <c r="NDD120" s="160"/>
      <c r="NDE120" s="334"/>
      <c r="NDF120" s="163"/>
      <c r="NDG120" s="164"/>
      <c r="NDH120" s="160"/>
      <c r="NDI120" s="160"/>
      <c r="NDJ120" s="160"/>
      <c r="NDK120" s="160"/>
      <c r="NDL120" s="161"/>
      <c r="NDM120" s="160"/>
      <c r="NDN120" s="160"/>
      <c r="NDO120" s="160"/>
      <c r="NDP120" s="160"/>
      <c r="NDQ120" s="334"/>
      <c r="NDR120" s="163"/>
      <c r="NDS120" s="164"/>
      <c r="NDT120" s="160"/>
      <c r="NDU120" s="160"/>
      <c r="NDV120" s="160"/>
      <c r="NDW120" s="160"/>
      <c r="NDX120" s="161"/>
      <c r="NDY120" s="160"/>
      <c r="NDZ120" s="160"/>
      <c r="NEA120" s="160"/>
      <c r="NEB120" s="160"/>
      <c r="NEC120" s="334"/>
      <c r="NED120" s="163"/>
      <c r="NEE120" s="164"/>
      <c r="NEF120" s="160"/>
      <c r="NEG120" s="160"/>
      <c r="NEH120" s="160"/>
      <c r="NEI120" s="160"/>
      <c r="NEJ120" s="161"/>
      <c r="NEK120" s="160"/>
      <c r="NEL120" s="160"/>
      <c r="NEM120" s="160"/>
      <c r="NEN120" s="160"/>
      <c r="NEO120" s="334"/>
      <c r="NEP120" s="163"/>
      <c r="NEQ120" s="164"/>
      <c r="NER120" s="160"/>
      <c r="NES120" s="160"/>
      <c r="NET120" s="160"/>
      <c r="NEU120" s="160"/>
      <c r="NEV120" s="161"/>
      <c r="NEW120" s="160"/>
      <c r="NEX120" s="160"/>
      <c r="NEY120" s="160"/>
      <c r="NEZ120" s="160"/>
      <c r="NFA120" s="334"/>
      <c r="NFB120" s="163"/>
      <c r="NFC120" s="164"/>
      <c r="NFD120" s="160"/>
      <c r="NFE120" s="160"/>
      <c r="NFF120" s="160"/>
      <c r="NFG120" s="160"/>
      <c r="NFH120" s="161"/>
      <c r="NFI120" s="160"/>
      <c r="NFJ120" s="160"/>
      <c r="NFK120" s="160"/>
      <c r="NFL120" s="160"/>
      <c r="NFM120" s="334"/>
      <c r="NFN120" s="163"/>
      <c r="NFO120" s="164"/>
      <c r="NFP120" s="160"/>
      <c r="NFQ120" s="160"/>
      <c r="NFR120" s="160"/>
      <c r="NFS120" s="160"/>
      <c r="NFT120" s="161"/>
      <c r="NFU120" s="160"/>
      <c r="NFV120" s="160"/>
      <c r="NFW120" s="160"/>
      <c r="NFX120" s="160"/>
      <c r="NFY120" s="334"/>
      <c r="NFZ120" s="163"/>
      <c r="NGA120" s="164"/>
      <c r="NGB120" s="160"/>
      <c r="NGC120" s="160"/>
      <c r="NGD120" s="160"/>
      <c r="NGE120" s="160"/>
      <c r="NGF120" s="161"/>
      <c r="NGG120" s="160"/>
      <c r="NGH120" s="160"/>
      <c r="NGI120" s="160"/>
      <c r="NGJ120" s="160"/>
      <c r="NGK120" s="334"/>
      <c r="NGL120" s="163"/>
      <c r="NGM120" s="164"/>
      <c r="NGN120" s="160"/>
      <c r="NGO120" s="160"/>
      <c r="NGP120" s="160"/>
      <c r="NGQ120" s="160"/>
      <c r="NGR120" s="161"/>
      <c r="NGS120" s="160"/>
      <c r="NGT120" s="160"/>
      <c r="NGU120" s="160"/>
      <c r="NGV120" s="160"/>
      <c r="NGW120" s="334"/>
      <c r="NGX120" s="163"/>
      <c r="NGY120" s="164"/>
      <c r="NGZ120" s="160"/>
      <c r="NHA120" s="160"/>
      <c r="NHB120" s="160"/>
      <c r="NHC120" s="160"/>
      <c r="NHD120" s="161"/>
      <c r="NHE120" s="160"/>
      <c r="NHF120" s="160"/>
      <c r="NHG120" s="160"/>
      <c r="NHH120" s="160"/>
      <c r="NHI120" s="334"/>
      <c r="NHJ120" s="163"/>
      <c r="NHK120" s="164"/>
      <c r="NHL120" s="160"/>
      <c r="NHM120" s="160"/>
      <c r="NHN120" s="160"/>
      <c r="NHO120" s="160"/>
      <c r="NHP120" s="161"/>
      <c r="NHQ120" s="160"/>
      <c r="NHR120" s="160"/>
      <c r="NHS120" s="160"/>
      <c r="NHT120" s="160"/>
      <c r="NHU120" s="334"/>
      <c r="NHV120" s="163"/>
      <c r="NHW120" s="164"/>
      <c r="NHX120" s="160"/>
      <c r="NHY120" s="160"/>
      <c r="NHZ120" s="160"/>
      <c r="NIA120" s="160"/>
      <c r="NIB120" s="161"/>
      <c r="NIC120" s="160"/>
      <c r="NID120" s="160"/>
      <c r="NIE120" s="160"/>
      <c r="NIF120" s="160"/>
      <c r="NIG120" s="334"/>
      <c r="NIH120" s="163"/>
      <c r="NII120" s="164"/>
      <c r="NIJ120" s="160"/>
      <c r="NIK120" s="160"/>
      <c r="NIL120" s="160"/>
      <c r="NIM120" s="160"/>
      <c r="NIN120" s="161"/>
      <c r="NIO120" s="160"/>
      <c r="NIP120" s="160"/>
      <c r="NIQ120" s="160"/>
      <c r="NIR120" s="160"/>
      <c r="NIS120" s="334"/>
      <c r="NIT120" s="163"/>
      <c r="NIU120" s="164"/>
      <c r="NIV120" s="160"/>
      <c r="NIW120" s="160"/>
      <c r="NIX120" s="160"/>
      <c r="NIY120" s="160"/>
      <c r="NIZ120" s="161"/>
      <c r="NJA120" s="160"/>
      <c r="NJB120" s="160"/>
      <c r="NJC120" s="160"/>
      <c r="NJD120" s="160"/>
      <c r="NJE120" s="334"/>
      <c r="NJF120" s="163"/>
      <c r="NJG120" s="164"/>
      <c r="NJH120" s="160"/>
      <c r="NJI120" s="160"/>
      <c r="NJJ120" s="160"/>
      <c r="NJK120" s="160"/>
      <c r="NJL120" s="161"/>
      <c r="NJM120" s="160"/>
      <c r="NJN120" s="160"/>
      <c r="NJO120" s="160"/>
      <c r="NJP120" s="160"/>
      <c r="NJQ120" s="334"/>
      <c r="NJR120" s="163"/>
      <c r="NJS120" s="164"/>
      <c r="NJT120" s="160"/>
      <c r="NJU120" s="160"/>
      <c r="NJV120" s="160"/>
      <c r="NJW120" s="160"/>
      <c r="NJX120" s="161"/>
      <c r="NJY120" s="160"/>
      <c r="NJZ120" s="160"/>
      <c r="NKA120" s="160"/>
      <c r="NKB120" s="160"/>
      <c r="NKC120" s="334"/>
      <c r="NKD120" s="163"/>
      <c r="NKE120" s="164"/>
      <c r="NKF120" s="160"/>
      <c r="NKG120" s="160"/>
      <c r="NKH120" s="160"/>
      <c r="NKI120" s="160"/>
      <c r="NKJ120" s="161"/>
      <c r="NKK120" s="160"/>
      <c r="NKL120" s="160"/>
      <c r="NKM120" s="160"/>
      <c r="NKN120" s="160"/>
      <c r="NKO120" s="334"/>
      <c r="NKP120" s="163"/>
      <c r="NKQ120" s="164"/>
      <c r="NKR120" s="160"/>
      <c r="NKS120" s="160"/>
      <c r="NKT120" s="160"/>
      <c r="NKU120" s="160"/>
      <c r="NKV120" s="161"/>
      <c r="NKW120" s="160"/>
      <c r="NKX120" s="160"/>
      <c r="NKY120" s="160"/>
      <c r="NKZ120" s="160"/>
      <c r="NLA120" s="334"/>
      <c r="NLB120" s="163"/>
      <c r="NLC120" s="164"/>
      <c r="NLD120" s="160"/>
      <c r="NLE120" s="160"/>
      <c r="NLF120" s="160"/>
      <c r="NLG120" s="160"/>
      <c r="NLH120" s="161"/>
      <c r="NLI120" s="160"/>
      <c r="NLJ120" s="160"/>
      <c r="NLK120" s="160"/>
      <c r="NLL120" s="160"/>
      <c r="NLM120" s="334"/>
      <c r="NLN120" s="163"/>
      <c r="NLO120" s="164"/>
      <c r="NLP120" s="160"/>
      <c r="NLQ120" s="160"/>
      <c r="NLR120" s="160"/>
      <c r="NLS120" s="160"/>
      <c r="NLT120" s="161"/>
      <c r="NLU120" s="160"/>
      <c r="NLV120" s="160"/>
      <c r="NLW120" s="160"/>
      <c r="NLX120" s="160"/>
      <c r="NLY120" s="334"/>
      <c r="NLZ120" s="163"/>
      <c r="NMA120" s="164"/>
      <c r="NMB120" s="160"/>
      <c r="NMC120" s="160"/>
      <c r="NMD120" s="160"/>
      <c r="NME120" s="160"/>
      <c r="NMF120" s="161"/>
      <c r="NMG120" s="160"/>
      <c r="NMH120" s="160"/>
      <c r="NMI120" s="160"/>
      <c r="NMJ120" s="160"/>
      <c r="NMK120" s="334"/>
      <c r="NML120" s="163"/>
      <c r="NMM120" s="164"/>
      <c r="NMN120" s="160"/>
      <c r="NMO120" s="160"/>
      <c r="NMP120" s="160"/>
      <c r="NMQ120" s="160"/>
      <c r="NMR120" s="161"/>
      <c r="NMS120" s="160"/>
      <c r="NMT120" s="160"/>
      <c r="NMU120" s="160"/>
      <c r="NMV120" s="160"/>
      <c r="NMW120" s="334"/>
      <c r="NMX120" s="163"/>
      <c r="NMY120" s="164"/>
      <c r="NMZ120" s="160"/>
      <c r="NNA120" s="160"/>
      <c r="NNB120" s="160"/>
      <c r="NNC120" s="160"/>
      <c r="NND120" s="161"/>
      <c r="NNE120" s="160"/>
      <c r="NNF120" s="160"/>
      <c r="NNG120" s="160"/>
      <c r="NNH120" s="160"/>
      <c r="NNI120" s="334"/>
      <c r="NNJ120" s="163"/>
      <c r="NNK120" s="164"/>
      <c r="NNL120" s="160"/>
      <c r="NNM120" s="160"/>
      <c r="NNN120" s="160"/>
      <c r="NNO120" s="160"/>
      <c r="NNP120" s="161"/>
      <c r="NNQ120" s="160"/>
      <c r="NNR120" s="160"/>
      <c r="NNS120" s="160"/>
      <c r="NNT120" s="160"/>
      <c r="NNU120" s="334"/>
      <c r="NNV120" s="163"/>
      <c r="NNW120" s="164"/>
      <c r="NNX120" s="160"/>
      <c r="NNY120" s="160"/>
      <c r="NNZ120" s="160"/>
      <c r="NOA120" s="160"/>
      <c r="NOB120" s="161"/>
      <c r="NOC120" s="160"/>
      <c r="NOD120" s="160"/>
      <c r="NOE120" s="160"/>
      <c r="NOF120" s="160"/>
      <c r="NOG120" s="334"/>
      <c r="NOH120" s="163"/>
      <c r="NOI120" s="164"/>
      <c r="NOJ120" s="160"/>
      <c r="NOK120" s="160"/>
      <c r="NOL120" s="160"/>
      <c r="NOM120" s="160"/>
      <c r="NON120" s="161"/>
      <c r="NOO120" s="160"/>
      <c r="NOP120" s="160"/>
      <c r="NOQ120" s="160"/>
      <c r="NOR120" s="160"/>
      <c r="NOS120" s="334"/>
      <c r="NOT120" s="163"/>
      <c r="NOU120" s="164"/>
      <c r="NOV120" s="160"/>
      <c r="NOW120" s="160"/>
      <c r="NOX120" s="160"/>
      <c r="NOY120" s="160"/>
      <c r="NOZ120" s="161"/>
      <c r="NPA120" s="160"/>
      <c r="NPB120" s="160"/>
      <c r="NPC120" s="160"/>
      <c r="NPD120" s="160"/>
      <c r="NPE120" s="334"/>
      <c r="NPF120" s="163"/>
      <c r="NPG120" s="164"/>
      <c r="NPH120" s="160"/>
      <c r="NPI120" s="160"/>
      <c r="NPJ120" s="160"/>
      <c r="NPK120" s="160"/>
      <c r="NPL120" s="161"/>
      <c r="NPM120" s="160"/>
      <c r="NPN120" s="160"/>
      <c r="NPO120" s="160"/>
      <c r="NPP120" s="160"/>
      <c r="NPQ120" s="334"/>
      <c r="NPR120" s="163"/>
      <c r="NPS120" s="164"/>
      <c r="NPT120" s="160"/>
      <c r="NPU120" s="160"/>
      <c r="NPV120" s="160"/>
      <c r="NPW120" s="160"/>
      <c r="NPX120" s="161"/>
      <c r="NPY120" s="160"/>
      <c r="NPZ120" s="160"/>
      <c r="NQA120" s="160"/>
      <c r="NQB120" s="160"/>
      <c r="NQC120" s="334"/>
      <c r="NQD120" s="163"/>
      <c r="NQE120" s="164"/>
      <c r="NQF120" s="160"/>
      <c r="NQG120" s="160"/>
      <c r="NQH120" s="160"/>
      <c r="NQI120" s="160"/>
      <c r="NQJ120" s="161"/>
      <c r="NQK120" s="160"/>
      <c r="NQL120" s="160"/>
      <c r="NQM120" s="160"/>
      <c r="NQN120" s="160"/>
      <c r="NQO120" s="334"/>
      <c r="NQP120" s="163"/>
      <c r="NQQ120" s="164"/>
      <c r="NQR120" s="160"/>
      <c r="NQS120" s="160"/>
      <c r="NQT120" s="160"/>
      <c r="NQU120" s="160"/>
      <c r="NQV120" s="161"/>
      <c r="NQW120" s="160"/>
      <c r="NQX120" s="160"/>
      <c r="NQY120" s="160"/>
      <c r="NQZ120" s="160"/>
      <c r="NRA120" s="334"/>
      <c r="NRB120" s="163"/>
      <c r="NRC120" s="164"/>
      <c r="NRD120" s="160"/>
      <c r="NRE120" s="160"/>
      <c r="NRF120" s="160"/>
      <c r="NRG120" s="160"/>
      <c r="NRH120" s="161"/>
      <c r="NRI120" s="160"/>
      <c r="NRJ120" s="160"/>
      <c r="NRK120" s="160"/>
      <c r="NRL120" s="160"/>
      <c r="NRM120" s="334"/>
      <c r="NRN120" s="163"/>
      <c r="NRO120" s="164"/>
      <c r="NRP120" s="160"/>
      <c r="NRQ120" s="160"/>
      <c r="NRR120" s="160"/>
      <c r="NRS120" s="160"/>
      <c r="NRT120" s="161"/>
      <c r="NRU120" s="160"/>
      <c r="NRV120" s="160"/>
      <c r="NRW120" s="160"/>
      <c r="NRX120" s="160"/>
      <c r="NRY120" s="334"/>
      <c r="NRZ120" s="163"/>
      <c r="NSA120" s="164"/>
      <c r="NSB120" s="160"/>
      <c r="NSC120" s="160"/>
      <c r="NSD120" s="160"/>
      <c r="NSE120" s="160"/>
      <c r="NSF120" s="161"/>
      <c r="NSG120" s="160"/>
      <c r="NSH120" s="160"/>
      <c r="NSI120" s="160"/>
      <c r="NSJ120" s="160"/>
      <c r="NSK120" s="334"/>
      <c r="NSL120" s="163"/>
      <c r="NSM120" s="164"/>
      <c r="NSN120" s="160"/>
      <c r="NSO120" s="160"/>
      <c r="NSP120" s="160"/>
      <c r="NSQ120" s="160"/>
      <c r="NSR120" s="161"/>
      <c r="NSS120" s="160"/>
      <c r="NST120" s="160"/>
      <c r="NSU120" s="160"/>
      <c r="NSV120" s="160"/>
      <c r="NSW120" s="334"/>
      <c r="NSX120" s="163"/>
      <c r="NSY120" s="164"/>
      <c r="NSZ120" s="160"/>
      <c r="NTA120" s="160"/>
      <c r="NTB120" s="160"/>
      <c r="NTC120" s="160"/>
      <c r="NTD120" s="161"/>
      <c r="NTE120" s="160"/>
      <c r="NTF120" s="160"/>
      <c r="NTG120" s="160"/>
      <c r="NTH120" s="160"/>
      <c r="NTI120" s="334"/>
      <c r="NTJ120" s="163"/>
      <c r="NTK120" s="164"/>
      <c r="NTL120" s="160"/>
      <c r="NTM120" s="160"/>
      <c r="NTN120" s="160"/>
      <c r="NTO120" s="160"/>
      <c r="NTP120" s="161"/>
      <c r="NTQ120" s="160"/>
      <c r="NTR120" s="160"/>
      <c r="NTS120" s="160"/>
      <c r="NTT120" s="160"/>
      <c r="NTU120" s="334"/>
      <c r="NTV120" s="163"/>
      <c r="NTW120" s="164"/>
      <c r="NTX120" s="160"/>
      <c r="NTY120" s="160"/>
      <c r="NTZ120" s="160"/>
      <c r="NUA120" s="160"/>
      <c r="NUB120" s="161"/>
      <c r="NUC120" s="160"/>
      <c r="NUD120" s="160"/>
      <c r="NUE120" s="160"/>
      <c r="NUF120" s="160"/>
      <c r="NUG120" s="334"/>
      <c r="NUH120" s="163"/>
      <c r="NUI120" s="164"/>
      <c r="NUJ120" s="160"/>
      <c r="NUK120" s="160"/>
      <c r="NUL120" s="160"/>
      <c r="NUM120" s="160"/>
      <c r="NUN120" s="161"/>
      <c r="NUO120" s="160"/>
      <c r="NUP120" s="160"/>
      <c r="NUQ120" s="160"/>
      <c r="NUR120" s="160"/>
      <c r="NUS120" s="334"/>
      <c r="NUT120" s="163"/>
      <c r="NUU120" s="164"/>
      <c r="NUV120" s="160"/>
      <c r="NUW120" s="160"/>
      <c r="NUX120" s="160"/>
      <c r="NUY120" s="160"/>
      <c r="NUZ120" s="161"/>
      <c r="NVA120" s="160"/>
      <c r="NVB120" s="160"/>
      <c r="NVC120" s="160"/>
      <c r="NVD120" s="160"/>
      <c r="NVE120" s="334"/>
      <c r="NVF120" s="163"/>
      <c r="NVG120" s="164"/>
      <c r="NVH120" s="160"/>
      <c r="NVI120" s="160"/>
      <c r="NVJ120" s="160"/>
      <c r="NVK120" s="160"/>
      <c r="NVL120" s="161"/>
      <c r="NVM120" s="160"/>
      <c r="NVN120" s="160"/>
      <c r="NVO120" s="160"/>
      <c r="NVP120" s="160"/>
      <c r="NVQ120" s="334"/>
      <c r="NVR120" s="163"/>
      <c r="NVS120" s="164"/>
      <c r="NVT120" s="160"/>
      <c r="NVU120" s="160"/>
      <c r="NVV120" s="160"/>
      <c r="NVW120" s="160"/>
      <c r="NVX120" s="161"/>
      <c r="NVY120" s="160"/>
      <c r="NVZ120" s="160"/>
      <c r="NWA120" s="160"/>
      <c r="NWB120" s="160"/>
      <c r="NWC120" s="334"/>
      <c r="NWD120" s="163"/>
      <c r="NWE120" s="164"/>
      <c r="NWF120" s="160"/>
      <c r="NWG120" s="160"/>
      <c r="NWH120" s="160"/>
      <c r="NWI120" s="160"/>
      <c r="NWJ120" s="161"/>
      <c r="NWK120" s="160"/>
      <c r="NWL120" s="160"/>
      <c r="NWM120" s="160"/>
      <c r="NWN120" s="160"/>
      <c r="NWO120" s="334"/>
      <c r="NWP120" s="163"/>
      <c r="NWQ120" s="164"/>
      <c r="NWR120" s="160"/>
      <c r="NWS120" s="160"/>
      <c r="NWT120" s="160"/>
      <c r="NWU120" s="160"/>
      <c r="NWV120" s="161"/>
      <c r="NWW120" s="160"/>
      <c r="NWX120" s="160"/>
      <c r="NWY120" s="160"/>
      <c r="NWZ120" s="160"/>
      <c r="NXA120" s="334"/>
      <c r="NXB120" s="163"/>
      <c r="NXC120" s="164"/>
      <c r="NXD120" s="160"/>
      <c r="NXE120" s="160"/>
      <c r="NXF120" s="160"/>
      <c r="NXG120" s="160"/>
      <c r="NXH120" s="161"/>
      <c r="NXI120" s="160"/>
      <c r="NXJ120" s="160"/>
      <c r="NXK120" s="160"/>
      <c r="NXL120" s="160"/>
      <c r="NXM120" s="334"/>
      <c r="NXN120" s="163"/>
      <c r="NXO120" s="164"/>
      <c r="NXP120" s="160"/>
      <c r="NXQ120" s="160"/>
      <c r="NXR120" s="160"/>
      <c r="NXS120" s="160"/>
      <c r="NXT120" s="161"/>
      <c r="NXU120" s="160"/>
      <c r="NXV120" s="160"/>
      <c r="NXW120" s="160"/>
      <c r="NXX120" s="160"/>
      <c r="NXY120" s="334"/>
      <c r="NXZ120" s="163"/>
      <c r="NYA120" s="164"/>
      <c r="NYB120" s="160"/>
      <c r="NYC120" s="160"/>
      <c r="NYD120" s="160"/>
      <c r="NYE120" s="160"/>
      <c r="NYF120" s="161"/>
      <c r="NYG120" s="160"/>
      <c r="NYH120" s="160"/>
      <c r="NYI120" s="160"/>
      <c r="NYJ120" s="160"/>
      <c r="NYK120" s="334"/>
      <c r="NYL120" s="163"/>
      <c r="NYM120" s="164"/>
      <c r="NYN120" s="160"/>
      <c r="NYO120" s="160"/>
      <c r="NYP120" s="160"/>
      <c r="NYQ120" s="160"/>
      <c r="NYR120" s="161"/>
      <c r="NYS120" s="160"/>
      <c r="NYT120" s="160"/>
      <c r="NYU120" s="160"/>
      <c r="NYV120" s="160"/>
      <c r="NYW120" s="334"/>
      <c r="NYX120" s="163"/>
      <c r="NYY120" s="164"/>
      <c r="NYZ120" s="160"/>
      <c r="NZA120" s="160"/>
      <c r="NZB120" s="160"/>
      <c r="NZC120" s="160"/>
      <c r="NZD120" s="161"/>
      <c r="NZE120" s="160"/>
      <c r="NZF120" s="160"/>
      <c r="NZG120" s="160"/>
      <c r="NZH120" s="160"/>
      <c r="NZI120" s="334"/>
      <c r="NZJ120" s="163"/>
      <c r="NZK120" s="164"/>
      <c r="NZL120" s="160"/>
      <c r="NZM120" s="160"/>
      <c r="NZN120" s="160"/>
      <c r="NZO120" s="160"/>
      <c r="NZP120" s="161"/>
      <c r="NZQ120" s="160"/>
      <c r="NZR120" s="160"/>
      <c r="NZS120" s="160"/>
      <c r="NZT120" s="160"/>
      <c r="NZU120" s="334"/>
      <c r="NZV120" s="163"/>
      <c r="NZW120" s="164"/>
      <c r="NZX120" s="160"/>
      <c r="NZY120" s="160"/>
      <c r="NZZ120" s="160"/>
      <c r="OAA120" s="160"/>
      <c r="OAB120" s="161"/>
      <c r="OAC120" s="160"/>
      <c r="OAD120" s="160"/>
      <c r="OAE120" s="160"/>
      <c r="OAF120" s="160"/>
      <c r="OAG120" s="334"/>
      <c r="OAH120" s="163"/>
      <c r="OAI120" s="164"/>
      <c r="OAJ120" s="160"/>
      <c r="OAK120" s="160"/>
      <c r="OAL120" s="160"/>
      <c r="OAM120" s="160"/>
      <c r="OAN120" s="161"/>
      <c r="OAO120" s="160"/>
      <c r="OAP120" s="160"/>
      <c r="OAQ120" s="160"/>
      <c r="OAR120" s="160"/>
      <c r="OAS120" s="334"/>
      <c r="OAT120" s="163"/>
      <c r="OAU120" s="164"/>
      <c r="OAV120" s="160"/>
      <c r="OAW120" s="160"/>
      <c r="OAX120" s="160"/>
      <c r="OAY120" s="160"/>
      <c r="OAZ120" s="161"/>
      <c r="OBA120" s="160"/>
      <c r="OBB120" s="160"/>
      <c r="OBC120" s="160"/>
      <c r="OBD120" s="160"/>
      <c r="OBE120" s="334"/>
      <c r="OBF120" s="163"/>
      <c r="OBG120" s="164"/>
      <c r="OBH120" s="160"/>
      <c r="OBI120" s="160"/>
      <c r="OBJ120" s="160"/>
      <c r="OBK120" s="160"/>
      <c r="OBL120" s="161"/>
      <c r="OBM120" s="160"/>
      <c r="OBN120" s="160"/>
      <c r="OBO120" s="160"/>
      <c r="OBP120" s="160"/>
      <c r="OBQ120" s="334"/>
      <c r="OBR120" s="163"/>
      <c r="OBS120" s="164"/>
      <c r="OBT120" s="160"/>
      <c r="OBU120" s="160"/>
      <c r="OBV120" s="160"/>
      <c r="OBW120" s="160"/>
      <c r="OBX120" s="161"/>
      <c r="OBY120" s="160"/>
      <c r="OBZ120" s="160"/>
      <c r="OCA120" s="160"/>
      <c r="OCB120" s="160"/>
      <c r="OCC120" s="334"/>
      <c r="OCD120" s="163"/>
      <c r="OCE120" s="164"/>
      <c r="OCF120" s="160"/>
      <c r="OCG120" s="160"/>
      <c r="OCH120" s="160"/>
      <c r="OCI120" s="160"/>
      <c r="OCJ120" s="161"/>
      <c r="OCK120" s="160"/>
      <c r="OCL120" s="160"/>
      <c r="OCM120" s="160"/>
      <c r="OCN120" s="160"/>
      <c r="OCO120" s="334"/>
      <c r="OCP120" s="163"/>
      <c r="OCQ120" s="164"/>
      <c r="OCR120" s="160"/>
      <c r="OCS120" s="160"/>
      <c r="OCT120" s="160"/>
      <c r="OCU120" s="160"/>
      <c r="OCV120" s="161"/>
      <c r="OCW120" s="160"/>
      <c r="OCX120" s="160"/>
      <c r="OCY120" s="160"/>
      <c r="OCZ120" s="160"/>
      <c r="ODA120" s="334"/>
      <c r="ODB120" s="163"/>
      <c r="ODC120" s="164"/>
      <c r="ODD120" s="160"/>
      <c r="ODE120" s="160"/>
      <c r="ODF120" s="160"/>
      <c r="ODG120" s="160"/>
      <c r="ODH120" s="161"/>
      <c r="ODI120" s="160"/>
      <c r="ODJ120" s="160"/>
      <c r="ODK120" s="160"/>
      <c r="ODL120" s="160"/>
      <c r="ODM120" s="334"/>
      <c r="ODN120" s="163"/>
      <c r="ODO120" s="164"/>
      <c r="ODP120" s="160"/>
      <c r="ODQ120" s="160"/>
      <c r="ODR120" s="160"/>
      <c r="ODS120" s="160"/>
      <c r="ODT120" s="161"/>
      <c r="ODU120" s="160"/>
      <c r="ODV120" s="160"/>
      <c r="ODW120" s="160"/>
      <c r="ODX120" s="160"/>
      <c r="ODY120" s="334"/>
      <c r="ODZ120" s="163"/>
      <c r="OEA120" s="164"/>
      <c r="OEB120" s="160"/>
      <c r="OEC120" s="160"/>
      <c r="OED120" s="160"/>
      <c r="OEE120" s="160"/>
      <c r="OEF120" s="161"/>
      <c r="OEG120" s="160"/>
      <c r="OEH120" s="160"/>
      <c r="OEI120" s="160"/>
      <c r="OEJ120" s="160"/>
      <c r="OEK120" s="334"/>
      <c r="OEL120" s="163"/>
      <c r="OEM120" s="164"/>
      <c r="OEN120" s="160"/>
      <c r="OEO120" s="160"/>
      <c r="OEP120" s="160"/>
      <c r="OEQ120" s="160"/>
      <c r="OER120" s="161"/>
      <c r="OES120" s="160"/>
      <c r="OET120" s="160"/>
      <c r="OEU120" s="160"/>
      <c r="OEV120" s="160"/>
      <c r="OEW120" s="334"/>
      <c r="OEX120" s="163"/>
      <c r="OEY120" s="164"/>
      <c r="OEZ120" s="160"/>
      <c r="OFA120" s="160"/>
      <c r="OFB120" s="160"/>
      <c r="OFC120" s="160"/>
      <c r="OFD120" s="161"/>
      <c r="OFE120" s="160"/>
      <c r="OFF120" s="160"/>
      <c r="OFG120" s="160"/>
      <c r="OFH120" s="160"/>
      <c r="OFI120" s="334"/>
      <c r="OFJ120" s="163"/>
      <c r="OFK120" s="164"/>
      <c r="OFL120" s="160"/>
      <c r="OFM120" s="160"/>
      <c r="OFN120" s="160"/>
      <c r="OFO120" s="160"/>
      <c r="OFP120" s="161"/>
      <c r="OFQ120" s="160"/>
      <c r="OFR120" s="160"/>
      <c r="OFS120" s="160"/>
      <c r="OFT120" s="160"/>
      <c r="OFU120" s="334"/>
      <c r="OFV120" s="163"/>
      <c r="OFW120" s="164"/>
      <c r="OFX120" s="160"/>
      <c r="OFY120" s="160"/>
      <c r="OFZ120" s="160"/>
      <c r="OGA120" s="160"/>
      <c r="OGB120" s="161"/>
      <c r="OGC120" s="160"/>
      <c r="OGD120" s="160"/>
      <c r="OGE120" s="160"/>
      <c r="OGF120" s="160"/>
      <c r="OGG120" s="334"/>
      <c r="OGH120" s="163"/>
      <c r="OGI120" s="164"/>
      <c r="OGJ120" s="160"/>
      <c r="OGK120" s="160"/>
      <c r="OGL120" s="160"/>
      <c r="OGM120" s="160"/>
      <c r="OGN120" s="161"/>
      <c r="OGO120" s="160"/>
      <c r="OGP120" s="160"/>
      <c r="OGQ120" s="160"/>
      <c r="OGR120" s="160"/>
      <c r="OGS120" s="334"/>
      <c r="OGT120" s="163"/>
      <c r="OGU120" s="164"/>
      <c r="OGV120" s="160"/>
      <c r="OGW120" s="160"/>
      <c r="OGX120" s="160"/>
      <c r="OGY120" s="160"/>
      <c r="OGZ120" s="161"/>
      <c r="OHA120" s="160"/>
      <c r="OHB120" s="160"/>
      <c r="OHC120" s="160"/>
      <c r="OHD120" s="160"/>
      <c r="OHE120" s="334"/>
      <c r="OHF120" s="163"/>
      <c r="OHG120" s="164"/>
      <c r="OHH120" s="160"/>
      <c r="OHI120" s="160"/>
      <c r="OHJ120" s="160"/>
      <c r="OHK120" s="160"/>
      <c r="OHL120" s="161"/>
      <c r="OHM120" s="160"/>
      <c r="OHN120" s="160"/>
      <c r="OHO120" s="160"/>
      <c r="OHP120" s="160"/>
      <c r="OHQ120" s="334"/>
      <c r="OHR120" s="163"/>
      <c r="OHS120" s="164"/>
      <c r="OHT120" s="160"/>
      <c r="OHU120" s="160"/>
      <c r="OHV120" s="160"/>
      <c r="OHW120" s="160"/>
      <c r="OHX120" s="161"/>
      <c r="OHY120" s="160"/>
      <c r="OHZ120" s="160"/>
      <c r="OIA120" s="160"/>
      <c r="OIB120" s="160"/>
      <c r="OIC120" s="334"/>
      <c r="OID120" s="163"/>
      <c r="OIE120" s="164"/>
      <c r="OIF120" s="160"/>
      <c r="OIG120" s="160"/>
      <c r="OIH120" s="160"/>
      <c r="OII120" s="160"/>
      <c r="OIJ120" s="161"/>
      <c r="OIK120" s="160"/>
      <c r="OIL120" s="160"/>
      <c r="OIM120" s="160"/>
      <c r="OIN120" s="160"/>
      <c r="OIO120" s="334"/>
      <c r="OIP120" s="163"/>
      <c r="OIQ120" s="164"/>
      <c r="OIR120" s="160"/>
      <c r="OIS120" s="160"/>
      <c r="OIT120" s="160"/>
      <c r="OIU120" s="160"/>
      <c r="OIV120" s="161"/>
      <c r="OIW120" s="160"/>
      <c r="OIX120" s="160"/>
      <c r="OIY120" s="160"/>
      <c r="OIZ120" s="160"/>
      <c r="OJA120" s="334"/>
      <c r="OJB120" s="163"/>
      <c r="OJC120" s="164"/>
      <c r="OJD120" s="160"/>
      <c r="OJE120" s="160"/>
      <c r="OJF120" s="160"/>
      <c r="OJG120" s="160"/>
      <c r="OJH120" s="161"/>
      <c r="OJI120" s="160"/>
      <c r="OJJ120" s="160"/>
      <c r="OJK120" s="160"/>
      <c r="OJL120" s="160"/>
      <c r="OJM120" s="334"/>
      <c r="OJN120" s="163"/>
      <c r="OJO120" s="164"/>
      <c r="OJP120" s="160"/>
      <c r="OJQ120" s="160"/>
      <c r="OJR120" s="160"/>
      <c r="OJS120" s="160"/>
      <c r="OJT120" s="161"/>
      <c r="OJU120" s="160"/>
      <c r="OJV120" s="160"/>
      <c r="OJW120" s="160"/>
      <c r="OJX120" s="160"/>
      <c r="OJY120" s="334"/>
      <c r="OJZ120" s="163"/>
      <c r="OKA120" s="164"/>
      <c r="OKB120" s="160"/>
      <c r="OKC120" s="160"/>
      <c r="OKD120" s="160"/>
      <c r="OKE120" s="160"/>
      <c r="OKF120" s="161"/>
      <c r="OKG120" s="160"/>
      <c r="OKH120" s="160"/>
      <c r="OKI120" s="160"/>
      <c r="OKJ120" s="160"/>
      <c r="OKK120" s="334"/>
      <c r="OKL120" s="163"/>
      <c r="OKM120" s="164"/>
      <c r="OKN120" s="160"/>
      <c r="OKO120" s="160"/>
      <c r="OKP120" s="160"/>
      <c r="OKQ120" s="160"/>
      <c r="OKR120" s="161"/>
      <c r="OKS120" s="160"/>
      <c r="OKT120" s="160"/>
      <c r="OKU120" s="160"/>
      <c r="OKV120" s="160"/>
      <c r="OKW120" s="334"/>
      <c r="OKX120" s="163"/>
      <c r="OKY120" s="164"/>
      <c r="OKZ120" s="160"/>
      <c r="OLA120" s="160"/>
      <c r="OLB120" s="160"/>
      <c r="OLC120" s="160"/>
      <c r="OLD120" s="161"/>
      <c r="OLE120" s="160"/>
      <c r="OLF120" s="160"/>
      <c r="OLG120" s="160"/>
      <c r="OLH120" s="160"/>
      <c r="OLI120" s="334"/>
      <c r="OLJ120" s="163"/>
      <c r="OLK120" s="164"/>
      <c r="OLL120" s="160"/>
      <c r="OLM120" s="160"/>
      <c r="OLN120" s="160"/>
      <c r="OLO120" s="160"/>
      <c r="OLP120" s="161"/>
      <c r="OLQ120" s="160"/>
      <c r="OLR120" s="160"/>
      <c r="OLS120" s="160"/>
      <c r="OLT120" s="160"/>
      <c r="OLU120" s="334"/>
      <c r="OLV120" s="163"/>
      <c r="OLW120" s="164"/>
      <c r="OLX120" s="160"/>
      <c r="OLY120" s="160"/>
      <c r="OLZ120" s="160"/>
      <c r="OMA120" s="160"/>
      <c r="OMB120" s="161"/>
      <c r="OMC120" s="160"/>
      <c r="OMD120" s="160"/>
      <c r="OME120" s="160"/>
      <c r="OMF120" s="160"/>
      <c r="OMG120" s="334"/>
      <c r="OMH120" s="163"/>
      <c r="OMI120" s="164"/>
      <c r="OMJ120" s="160"/>
      <c r="OMK120" s="160"/>
      <c r="OML120" s="160"/>
      <c r="OMM120" s="160"/>
      <c r="OMN120" s="161"/>
      <c r="OMO120" s="160"/>
      <c r="OMP120" s="160"/>
      <c r="OMQ120" s="160"/>
      <c r="OMR120" s="160"/>
      <c r="OMS120" s="334"/>
      <c r="OMT120" s="163"/>
      <c r="OMU120" s="164"/>
      <c r="OMV120" s="160"/>
      <c r="OMW120" s="160"/>
      <c r="OMX120" s="160"/>
      <c r="OMY120" s="160"/>
      <c r="OMZ120" s="161"/>
      <c r="ONA120" s="160"/>
      <c r="ONB120" s="160"/>
      <c r="ONC120" s="160"/>
      <c r="OND120" s="160"/>
      <c r="ONE120" s="334"/>
      <c r="ONF120" s="163"/>
      <c r="ONG120" s="164"/>
      <c r="ONH120" s="160"/>
      <c r="ONI120" s="160"/>
      <c r="ONJ120" s="160"/>
      <c r="ONK120" s="160"/>
      <c r="ONL120" s="161"/>
      <c r="ONM120" s="160"/>
      <c r="ONN120" s="160"/>
      <c r="ONO120" s="160"/>
      <c r="ONP120" s="160"/>
      <c r="ONQ120" s="334"/>
      <c r="ONR120" s="163"/>
      <c r="ONS120" s="164"/>
      <c r="ONT120" s="160"/>
      <c r="ONU120" s="160"/>
      <c r="ONV120" s="160"/>
      <c r="ONW120" s="160"/>
      <c r="ONX120" s="161"/>
      <c r="ONY120" s="160"/>
      <c r="ONZ120" s="160"/>
      <c r="OOA120" s="160"/>
      <c r="OOB120" s="160"/>
      <c r="OOC120" s="334"/>
      <c r="OOD120" s="163"/>
      <c r="OOE120" s="164"/>
      <c r="OOF120" s="160"/>
      <c r="OOG120" s="160"/>
      <c r="OOH120" s="160"/>
      <c r="OOI120" s="160"/>
      <c r="OOJ120" s="161"/>
      <c r="OOK120" s="160"/>
      <c r="OOL120" s="160"/>
      <c r="OOM120" s="160"/>
      <c r="OON120" s="160"/>
      <c r="OOO120" s="334"/>
      <c r="OOP120" s="163"/>
      <c r="OOQ120" s="164"/>
      <c r="OOR120" s="160"/>
      <c r="OOS120" s="160"/>
      <c r="OOT120" s="160"/>
      <c r="OOU120" s="160"/>
      <c r="OOV120" s="161"/>
      <c r="OOW120" s="160"/>
      <c r="OOX120" s="160"/>
      <c r="OOY120" s="160"/>
      <c r="OOZ120" s="160"/>
      <c r="OPA120" s="334"/>
      <c r="OPB120" s="163"/>
      <c r="OPC120" s="164"/>
      <c r="OPD120" s="160"/>
      <c r="OPE120" s="160"/>
      <c r="OPF120" s="160"/>
      <c r="OPG120" s="160"/>
      <c r="OPH120" s="161"/>
      <c r="OPI120" s="160"/>
      <c r="OPJ120" s="160"/>
      <c r="OPK120" s="160"/>
      <c r="OPL120" s="160"/>
      <c r="OPM120" s="334"/>
      <c r="OPN120" s="163"/>
      <c r="OPO120" s="164"/>
      <c r="OPP120" s="160"/>
      <c r="OPQ120" s="160"/>
      <c r="OPR120" s="160"/>
      <c r="OPS120" s="160"/>
      <c r="OPT120" s="161"/>
      <c r="OPU120" s="160"/>
      <c r="OPV120" s="160"/>
      <c r="OPW120" s="160"/>
      <c r="OPX120" s="160"/>
      <c r="OPY120" s="334"/>
      <c r="OPZ120" s="163"/>
      <c r="OQA120" s="164"/>
      <c r="OQB120" s="160"/>
      <c r="OQC120" s="160"/>
      <c r="OQD120" s="160"/>
      <c r="OQE120" s="160"/>
      <c r="OQF120" s="161"/>
      <c r="OQG120" s="160"/>
      <c r="OQH120" s="160"/>
      <c r="OQI120" s="160"/>
      <c r="OQJ120" s="160"/>
      <c r="OQK120" s="334"/>
      <c r="OQL120" s="163"/>
      <c r="OQM120" s="164"/>
      <c r="OQN120" s="160"/>
      <c r="OQO120" s="160"/>
      <c r="OQP120" s="160"/>
      <c r="OQQ120" s="160"/>
      <c r="OQR120" s="161"/>
      <c r="OQS120" s="160"/>
      <c r="OQT120" s="160"/>
      <c r="OQU120" s="160"/>
      <c r="OQV120" s="160"/>
      <c r="OQW120" s="334"/>
      <c r="OQX120" s="163"/>
      <c r="OQY120" s="164"/>
      <c r="OQZ120" s="160"/>
      <c r="ORA120" s="160"/>
      <c r="ORB120" s="160"/>
      <c r="ORC120" s="160"/>
      <c r="ORD120" s="161"/>
      <c r="ORE120" s="160"/>
      <c r="ORF120" s="160"/>
      <c r="ORG120" s="160"/>
      <c r="ORH120" s="160"/>
      <c r="ORI120" s="334"/>
      <c r="ORJ120" s="163"/>
      <c r="ORK120" s="164"/>
      <c r="ORL120" s="160"/>
      <c r="ORM120" s="160"/>
      <c r="ORN120" s="160"/>
      <c r="ORO120" s="160"/>
      <c r="ORP120" s="161"/>
      <c r="ORQ120" s="160"/>
      <c r="ORR120" s="160"/>
      <c r="ORS120" s="160"/>
      <c r="ORT120" s="160"/>
      <c r="ORU120" s="334"/>
      <c r="ORV120" s="163"/>
      <c r="ORW120" s="164"/>
      <c r="ORX120" s="160"/>
      <c r="ORY120" s="160"/>
      <c r="ORZ120" s="160"/>
      <c r="OSA120" s="160"/>
      <c r="OSB120" s="161"/>
      <c r="OSC120" s="160"/>
      <c r="OSD120" s="160"/>
      <c r="OSE120" s="160"/>
      <c r="OSF120" s="160"/>
      <c r="OSG120" s="334"/>
      <c r="OSH120" s="163"/>
      <c r="OSI120" s="164"/>
      <c r="OSJ120" s="160"/>
      <c r="OSK120" s="160"/>
      <c r="OSL120" s="160"/>
      <c r="OSM120" s="160"/>
      <c r="OSN120" s="161"/>
      <c r="OSO120" s="160"/>
      <c r="OSP120" s="160"/>
      <c r="OSQ120" s="160"/>
      <c r="OSR120" s="160"/>
      <c r="OSS120" s="334"/>
      <c r="OST120" s="163"/>
      <c r="OSU120" s="164"/>
      <c r="OSV120" s="160"/>
      <c r="OSW120" s="160"/>
      <c r="OSX120" s="160"/>
      <c r="OSY120" s="160"/>
      <c r="OSZ120" s="161"/>
      <c r="OTA120" s="160"/>
      <c r="OTB120" s="160"/>
      <c r="OTC120" s="160"/>
      <c r="OTD120" s="160"/>
      <c r="OTE120" s="334"/>
      <c r="OTF120" s="163"/>
      <c r="OTG120" s="164"/>
      <c r="OTH120" s="160"/>
      <c r="OTI120" s="160"/>
      <c r="OTJ120" s="160"/>
      <c r="OTK120" s="160"/>
      <c r="OTL120" s="161"/>
      <c r="OTM120" s="160"/>
      <c r="OTN120" s="160"/>
      <c r="OTO120" s="160"/>
      <c r="OTP120" s="160"/>
      <c r="OTQ120" s="334"/>
      <c r="OTR120" s="163"/>
      <c r="OTS120" s="164"/>
      <c r="OTT120" s="160"/>
      <c r="OTU120" s="160"/>
      <c r="OTV120" s="160"/>
      <c r="OTW120" s="160"/>
      <c r="OTX120" s="161"/>
      <c r="OTY120" s="160"/>
      <c r="OTZ120" s="160"/>
      <c r="OUA120" s="160"/>
      <c r="OUB120" s="160"/>
      <c r="OUC120" s="334"/>
      <c r="OUD120" s="163"/>
      <c r="OUE120" s="164"/>
      <c r="OUF120" s="160"/>
      <c r="OUG120" s="160"/>
      <c r="OUH120" s="160"/>
      <c r="OUI120" s="160"/>
      <c r="OUJ120" s="161"/>
      <c r="OUK120" s="160"/>
      <c r="OUL120" s="160"/>
      <c r="OUM120" s="160"/>
      <c r="OUN120" s="160"/>
      <c r="OUO120" s="334"/>
      <c r="OUP120" s="163"/>
      <c r="OUQ120" s="164"/>
      <c r="OUR120" s="160"/>
      <c r="OUS120" s="160"/>
      <c r="OUT120" s="160"/>
      <c r="OUU120" s="160"/>
      <c r="OUV120" s="161"/>
      <c r="OUW120" s="160"/>
      <c r="OUX120" s="160"/>
      <c r="OUY120" s="160"/>
      <c r="OUZ120" s="160"/>
      <c r="OVA120" s="334"/>
      <c r="OVB120" s="163"/>
      <c r="OVC120" s="164"/>
      <c r="OVD120" s="160"/>
      <c r="OVE120" s="160"/>
      <c r="OVF120" s="160"/>
      <c r="OVG120" s="160"/>
      <c r="OVH120" s="161"/>
      <c r="OVI120" s="160"/>
      <c r="OVJ120" s="160"/>
      <c r="OVK120" s="160"/>
      <c r="OVL120" s="160"/>
      <c r="OVM120" s="334"/>
      <c r="OVN120" s="163"/>
      <c r="OVO120" s="164"/>
      <c r="OVP120" s="160"/>
      <c r="OVQ120" s="160"/>
      <c r="OVR120" s="160"/>
      <c r="OVS120" s="160"/>
      <c r="OVT120" s="161"/>
      <c r="OVU120" s="160"/>
      <c r="OVV120" s="160"/>
      <c r="OVW120" s="160"/>
      <c r="OVX120" s="160"/>
      <c r="OVY120" s="334"/>
      <c r="OVZ120" s="163"/>
      <c r="OWA120" s="164"/>
      <c r="OWB120" s="160"/>
      <c r="OWC120" s="160"/>
      <c r="OWD120" s="160"/>
      <c r="OWE120" s="160"/>
      <c r="OWF120" s="161"/>
      <c r="OWG120" s="160"/>
      <c r="OWH120" s="160"/>
      <c r="OWI120" s="160"/>
      <c r="OWJ120" s="160"/>
      <c r="OWK120" s="334"/>
      <c r="OWL120" s="163"/>
      <c r="OWM120" s="164"/>
      <c r="OWN120" s="160"/>
      <c r="OWO120" s="160"/>
      <c r="OWP120" s="160"/>
      <c r="OWQ120" s="160"/>
      <c r="OWR120" s="161"/>
      <c r="OWS120" s="160"/>
      <c r="OWT120" s="160"/>
      <c r="OWU120" s="160"/>
      <c r="OWV120" s="160"/>
      <c r="OWW120" s="334"/>
      <c r="OWX120" s="163"/>
      <c r="OWY120" s="164"/>
      <c r="OWZ120" s="160"/>
      <c r="OXA120" s="160"/>
      <c r="OXB120" s="160"/>
      <c r="OXC120" s="160"/>
      <c r="OXD120" s="161"/>
      <c r="OXE120" s="160"/>
      <c r="OXF120" s="160"/>
      <c r="OXG120" s="160"/>
      <c r="OXH120" s="160"/>
      <c r="OXI120" s="334"/>
      <c r="OXJ120" s="163"/>
      <c r="OXK120" s="164"/>
      <c r="OXL120" s="160"/>
      <c r="OXM120" s="160"/>
      <c r="OXN120" s="160"/>
      <c r="OXO120" s="160"/>
      <c r="OXP120" s="161"/>
      <c r="OXQ120" s="160"/>
      <c r="OXR120" s="160"/>
      <c r="OXS120" s="160"/>
      <c r="OXT120" s="160"/>
      <c r="OXU120" s="334"/>
      <c r="OXV120" s="163"/>
      <c r="OXW120" s="164"/>
      <c r="OXX120" s="160"/>
      <c r="OXY120" s="160"/>
      <c r="OXZ120" s="160"/>
      <c r="OYA120" s="160"/>
      <c r="OYB120" s="161"/>
      <c r="OYC120" s="160"/>
      <c r="OYD120" s="160"/>
      <c r="OYE120" s="160"/>
      <c r="OYF120" s="160"/>
      <c r="OYG120" s="334"/>
      <c r="OYH120" s="163"/>
      <c r="OYI120" s="164"/>
      <c r="OYJ120" s="160"/>
      <c r="OYK120" s="160"/>
      <c r="OYL120" s="160"/>
      <c r="OYM120" s="160"/>
      <c r="OYN120" s="161"/>
      <c r="OYO120" s="160"/>
      <c r="OYP120" s="160"/>
      <c r="OYQ120" s="160"/>
      <c r="OYR120" s="160"/>
      <c r="OYS120" s="334"/>
      <c r="OYT120" s="163"/>
      <c r="OYU120" s="164"/>
      <c r="OYV120" s="160"/>
      <c r="OYW120" s="160"/>
      <c r="OYX120" s="160"/>
      <c r="OYY120" s="160"/>
      <c r="OYZ120" s="161"/>
      <c r="OZA120" s="160"/>
      <c r="OZB120" s="160"/>
      <c r="OZC120" s="160"/>
      <c r="OZD120" s="160"/>
      <c r="OZE120" s="334"/>
      <c r="OZF120" s="163"/>
      <c r="OZG120" s="164"/>
      <c r="OZH120" s="160"/>
      <c r="OZI120" s="160"/>
      <c r="OZJ120" s="160"/>
      <c r="OZK120" s="160"/>
      <c r="OZL120" s="161"/>
      <c r="OZM120" s="160"/>
      <c r="OZN120" s="160"/>
      <c r="OZO120" s="160"/>
      <c r="OZP120" s="160"/>
      <c r="OZQ120" s="334"/>
      <c r="OZR120" s="163"/>
      <c r="OZS120" s="164"/>
      <c r="OZT120" s="160"/>
      <c r="OZU120" s="160"/>
      <c r="OZV120" s="160"/>
      <c r="OZW120" s="160"/>
      <c r="OZX120" s="161"/>
      <c r="OZY120" s="160"/>
      <c r="OZZ120" s="160"/>
      <c r="PAA120" s="160"/>
      <c r="PAB120" s="160"/>
      <c r="PAC120" s="334"/>
      <c r="PAD120" s="163"/>
      <c r="PAE120" s="164"/>
      <c r="PAF120" s="160"/>
      <c r="PAG120" s="160"/>
      <c r="PAH120" s="160"/>
      <c r="PAI120" s="160"/>
      <c r="PAJ120" s="161"/>
      <c r="PAK120" s="160"/>
      <c r="PAL120" s="160"/>
      <c r="PAM120" s="160"/>
      <c r="PAN120" s="160"/>
      <c r="PAO120" s="334"/>
      <c r="PAP120" s="163"/>
      <c r="PAQ120" s="164"/>
      <c r="PAR120" s="160"/>
      <c r="PAS120" s="160"/>
      <c r="PAT120" s="160"/>
      <c r="PAU120" s="160"/>
      <c r="PAV120" s="161"/>
      <c r="PAW120" s="160"/>
      <c r="PAX120" s="160"/>
      <c r="PAY120" s="160"/>
      <c r="PAZ120" s="160"/>
      <c r="PBA120" s="334"/>
      <c r="PBB120" s="163"/>
      <c r="PBC120" s="164"/>
      <c r="PBD120" s="160"/>
      <c r="PBE120" s="160"/>
      <c r="PBF120" s="160"/>
      <c r="PBG120" s="160"/>
      <c r="PBH120" s="161"/>
      <c r="PBI120" s="160"/>
      <c r="PBJ120" s="160"/>
      <c r="PBK120" s="160"/>
      <c r="PBL120" s="160"/>
      <c r="PBM120" s="334"/>
      <c r="PBN120" s="163"/>
      <c r="PBO120" s="164"/>
      <c r="PBP120" s="160"/>
      <c r="PBQ120" s="160"/>
      <c r="PBR120" s="160"/>
      <c r="PBS120" s="160"/>
      <c r="PBT120" s="161"/>
      <c r="PBU120" s="160"/>
      <c r="PBV120" s="160"/>
      <c r="PBW120" s="160"/>
      <c r="PBX120" s="160"/>
      <c r="PBY120" s="334"/>
      <c r="PBZ120" s="163"/>
      <c r="PCA120" s="164"/>
      <c r="PCB120" s="160"/>
      <c r="PCC120" s="160"/>
      <c r="PCD120" s="160"/>
      <c r="PCE120" s="160"/>
      <c r="PCF120" s="161"/>
      <c r="PCG120" s="160"/>
      <c r="PCH120" s="160"/>
      <c r="PCI120" s="160"/>
      <c r="PCJ120" s="160"/>
      <c r="PCK120" s="334"/>
      <c r="PCL120" s="163"/>
      <c r="PCM120" s="164"/>
      <c r="PCN120" s="160"/>
      <c r="PCO120" s="160"/>
      <c r="PCP120" s="160"/>
      <c r="PCQ120" s="160"/>
      <c r="PCR120" s="161"/>
      <c r="PCS120" s="160"/>
      <c r="PCT120" s="160"/>
      <c r="PCU120" s="160"/>
      <c r="PCV120" s="160"/>
      <c r="PCW120" s="334"/>
      <c r="PCX120" s="163"/>
      <c r="PCY120" s="164"/>
      <c r="PCZ120" s="160"/>
      <c r="PDA120" s="160"/>
      <c r="PDB120" s="160"/>
      <c r="PDC120" s="160"/>
      <c r="PDD120" s="161"/>
      <c r="PDE120" s="160"/>
      <c r="PDF120" s="160"/>
      <c r="PDG120" s="160"/>
      <c r="PDH120" s="160"/>
      <c r="PDI120" s="334"/>
      <c r="PDJ120" s="163"/>
      <c r="PDK120" s="164"/>
      <c r="PDL120" s="160"/>
      <c r="PDM120" s="160"/>
      <c r="PDN120" s="160"/>
      <c r="PDO120" s="160"/>
      <c r="PDP120" s="161"/>
      <c r="PDQ120" s="160"/>
      <c r="PDR120" s="160"/>
      <c r="PDS120" s="160"/>
      <c r="PDT120" s="160"/>
      <c r="PDU120" s="334"/>
      <c r="PDV120" s="163"/>
      <c r="PDW120" s="164"/>
      <c r="PDX120" s="160"/>
      <c r="PDY120" s="160"/>
      <c r="PDZ120" s="160"/>
      <c r="PEA120" s="160"/>
      <c r="PEB120" s="161"/>
      <c r="PEC120" s="160"/>
      <c r="PED120" s="160"/>
      <c r="PEE120" s="160"/>
      <c r="PEF120" s="160"/>
      <c r="PEG120" s="334"/>
      <c r="PEH120" s="163"/>
      <c r="PEI120" s="164"/>
      <c r="PEJ120" s="160"/>
      <c r="PEK120" s="160"/>
      <c r="PEL120" s="160"/>
      <c r="PEM120" s="160"/>
      <c r="PEN120" s="161"/>
      <c r="PEO120" s="160"/>
      <c r="PEP120" s="160"/>
      <c r="PEQ120" s="160"/>
      <c r="PER120" s="160"/>
      <c r="PES120" s="334"/>
      <c r="PET120" s="163"/>
      <c r="PEU120" s="164"/>
      <c r="PEV120" s="160"/>
      <c r="PEW120" s="160"/>
      <c r="PEX120" s="160"/>
      <c r="PEY120" s="160"/>
      <c r="PEZ120" s="161"/>
      <c r="PFA120" s="160"/>
      <c r="PFB120" s="160"/>
      <c r="PFC120" s="160"/>
      <c r="PFD120" s="160"/>
      <c r="PFE120" s="334"/>
      <c r="PFF120" s="163"/>
      <c r="PFG120" s="164"/>
      <c r="PFH120" s="160"/>
      <c r="PFI120" s="160"/>
      <c r="PFJ120" s="160"/>
      <c r="PFK120" s="160"/>
      <c r="PFL120" s="161"/>
      <c r="PFM120" s="160"/>
      <c r="PFN120" s="160"/>
      <c r="PFO120" s="160"/>
      <c r="PFP120" s="160"/>
      <c r="PFQ120" s="334"/>
      <c r="PFR120" s="163"/>
      <c r="PFS120" s="164"/>
      <c r="PFT120" s="160"/>
      <c r="PFU120" s="160"/>
      <c r="PFV120" s="160"/>
      <c r="PFW120" s="160"/>
      <c r="PFX120" s="161"/>
      <c r="PFY120" s="160"/>
      <c r="PFZ120" s="160"/>
      <c r="PGA120" s="160"/>
      <c r="PGB120" s="160"/>
      <c r="PGC120" s="334"/>
      <c r="PGD120" s="163"/>
      <c r="PGE120" s="164"/>
      <c r="PGF120" s="160"/>
      <c r="PGG120" s="160"/>
      <c r="PGH120" s="160"/>
      <c r="PGI120" s="160"/>
      <c r="PGJ120" s="161"/>
      <c r="PGK120" s="160"/>
      <c r="PGL120" s="160"/>
      <c r="PGM120" s="160"/>
      <c r="PGN120" s="160"/>
      <c r="PGO120" s="334"/>
      <c r="PGP120" s="163"/>
      <c r="PGQ120" s="164"/>
      <c r="PGR120" s="160"/>
      <c r="PGS120" s="160"/>
      <c r="PGT120" s="160"/>
      <c r="PGU120" s="160"/>
      <c r="PGV120" s="161"/>
      <c r="PGW120" s="160"/>
      <c r="PGX120" s="160"/>
      <c r="PGY120" s="160"/>
      <c r="PGZ120" s="160"/>
      <c r="PHA120" s="334"/>
      <c r="PHB120" s="163"/>
      <c r="PHC120" s="164"/>
      <c r="PHD120" s="160"/>
      <c r="PHE120" s="160"/>
      <c r="PHF120" s="160"/>
      <c r="PHG120" s="160"/>
      <c r="PHH120" s="161"/>
      <c r="PHI120" s="160"/>
      <c r="PHJ120" s="160"/>
      <c r="PHK120" s="160"/>
      <c r="PHL120" s="160"/>
      <c r="PHM120" s="334"/>
      <c r="PHN120" s="163"/>
      <c r="PHO120" s="164"/>
      <c r="PHP120" s="160"/>
      <c r="PHQ120" s="160"/>
      <c r="PHR120" s="160"/>
      <c r="PHS120" s="160"/>
      <c r="PHT120" s="161"/>
      <c r="PHU120" s="160"/>
      <c r="PHV120" s="160"/>
      <c r="PHW120" s="160"/>
      <c r="PHX120" s="160"/>
      <c r="PHY120" s="334"/>
      <c r="PHZ120" s="163"/>
      <c r="PIA120" s="164"/>
      <c r="PIB120" s="160"/>
      <c r="PIC120" s="160"/>
      <c r="PID120" s="160"/>
      <c r="PIE120" s="160"/>
      <c r="PIF120" s="161"/>
      <c r="PIG120" s="160"/>
      <c r="PIH120" s="160"/>
      <c r="PII120" s="160"/>
      <c r="PIJ120" s="160"/>
      <c r="PIK120" s="334"/>
      <c r="PIL120" s="163"/>
      <c r="PIM120" s="164"/>
      <c r="PIN120" s="160"/>
      <c r="PIO120" s="160"/>
      <c r="PIP120" s="160"/>
      <c r="PIQ120" s="160"/>
      <c r="PIR120" s="161"/>
      <c r="PIS120" s="160"/>
      <c r="PIT120" s="160"/>
      <c r="PIU120" s="160"/>
      <c r="PIV120" s="160"/>
      <c r="PIW120" s="334"/>
      <c r="PIX120" s="163"/>
      <c r="PIY120" s="164"/>
      <c r="PIZ120" s="160"/>
      <c r="PJA120" s="160"/>
      <c r="PJB120" s="160"/>
      <c r="PJC120" s="160"/>
      <c r="PJD120" s="161"/>
      <c r="PJE120" s="160"/>
      <c r="PJF120" s="160"/>
      <c r="PJG120" s="160"/>
      <c r="PJH120" s="160"/>
      <c r="PJI120" s="334"/>
      <c r="PJJ120" s="163"/>
      <c r="PJK120" s="164"/>
      <c r="PJL120" s="160"/>
      <c r="PJM120" s="160"/>
      <c r="PJN120" s="160"/>
      <c r="PJO120" s="160"/>
      <c r="PJP120" s="161"/>
      <c r="PJQ120" s="160"/>
      <c r="PJR120" s="160"/>
      <c r="PJS120" s="160"/>
      <c r="PJT120" s="160"/>
      <c r="PJU120" s="334"/>
      <c r="PJV120" s="163"/>
      <c r="PJW120" s="164"/>
      <c r="PJX120" s="160"/>
      <c r="PJY120" s="160"/>
      <c r="PJZ120" s="160"/>
      <c r="PKA120" s="160"/>
      <c r="PKB120" s="161"/>
      <c r="PKC120" s="160"/>
      <c r="PKD120" s="160"/>
      <c r="PKE120" s="160"/>
      <c r="PKF120" s="160"/>
      <c r="PKG120" s="334"/>
      <c r="PKH120" s="163"/>
      <c r="PKI120" s="164"/>
      <c r="PKJ120" s="160"/>
      <c r="PKK120" s="160"/>
      <c r="PKL120" s="160"/>
      <c r="PKM120" s="160"/>
      <c r="PKN120" s="161"/>
      <c r="PKO120" s="160"/>
      <c r="PKP120" s="160"/>
      <c r="PKQ120" s="160"/>
      <c r="PKR120" s="160"/>
      <c r="PKS120" s="334"/>
      <c r="PKT120" s="163"/>
      <c r="PKU120" s="164"/>
      <c r="PKV120" s="160"/>
      <c r="PKW120" s="160"/>
      <c r="PKX120" s="160"/>
      <c r="PKY120" s="160"/>
      <c r="PKZ120" s="161"/>
      <c r="PLA120" s="160"/>
      <c r="PLB120" s="160"/>
      <c r="PLC120" s="160"/>
      <c r="PLD120" s="160"/>
      <c r="PLE120" s="334"/>
      <c r="PLF120" s="163"/>
      <c r="PLG120" s="164"/>
      <c r="PLH120" s="160"/>
      <c r="PLI120" s="160"/>
      <c r="PLJ120" s="160"/>
      <c r="PLK120" s="160"/>
      <c r="PLL120" s="161"/>
      <c r="PLM120" s="160"/>
      <c r="PLN120" s="160"/>
      <c r="PLO120" s="160"/>
      <c r="PLP120" s="160"/>
      <c r="PLQ120" s="334"/>
      <c r="PLR120" s="163"/>
      <c r="PLS120" s="164"/>
      <c r="PLT120" s="160"/>
      <c r="PLU120" s="160"/>
      <c r="PLV120" s="160"/>
      <c r="PLW120" s="160"/>
      <c r="PLX120" s="161"/>
      <c r="PLY120" s="160"/>
      <c r="PLZ120" s="160"/>
      <c r="PMA120" s="160"/>
      <c r="PMB120" s="160"/>
      <c r="PMC120" s="334"/>
      <c r="PMD120" s="163"/>
      <c r="PME120" s="164"/>
      <c r="PMF120" s="160"/>
      <c r="PMG120" s="160"/>
      <c r="PMH120" s="160"/>
      <c r="PMI120" s="160"/>
      <c r="PMJ120" s="161"/>
      <c r="PMK120" s="160"/>
      <c r="PML120" s="160"/>
      <c r="PMM120" s="160"/>
      <c r="PMN120" s="160"/>
      <c r="PMO120" s="334"/>
      <c r="PMP120" s="163"/>
      <c r="PMQ120" s="164"/>
      <c r="PMR120" s="160"/>
      <c r="PMS120" s="160"/>
      <c r="PMT120" s="160"/>
      <c r="PMU120" s="160"/>
      <c r="PMV120" s="161"/>
      <c r="PMW120" s="160"/>
      <c r="PMX120" s="160"/>
      <c r="PMY120" s="160"/>
      <c r="PMZ120" s="160"/>
      <c r="PNA120" s="334"/>
      <c r="PNB120" s="163"/>
      <c r="PNC120" s="164"/>
      <c r="PND120" s="160"/>
      <c r="PNE120" s="160"/>
      <c r="PNF120" s="160"/>
      <c r="PNG120" s="160"/>
      <c r="PNH120" s="161"/>
      <c r="PNI120" s="160"/>
      <c r="PNJ120" s="160"/>
      <c r="PNK120" s="160"/>
      <c r="PNL120" s="160"/>
      <c r="PNM120" s="334"/>
      <c r="PNN120" s="163"/>
      <c r="PNO120" s="164"/>
      <c r="PNP120" s="160"/>
      <c r="PNQ120" s="160"/>
      <c r="PNR120" s="160"/>
      <c r="PNS120" s="160"/>
      <c r="PNT120" s="161"/>
      <c r="PNU120" s="160"/>
      <c r="PNV120" s="160"/>
      <c r="PNW120" s="160"/>
      <c r="PNX120" s="160"/>
      <c r="PNY120" s="334"/>
      <c r="PNZ120" s="163"/>
      <c r="POA120" s="164"/>
      <c r="POB120" s="160"/>
      <c r="POC120" s="160"/>
      <c r="POD120" s="160"/>
      <c r="POE120" s="160"/>
      <c r="POF120" s="161"/>
      <c r="POG120" s="160"/>
      <c r="POH120" s="160"/>
      <c r="POI120" s="160"/>
      <c r="POJ120" s="160"/>
      <c r="POK120" s="334"/>
      <c r="POL120" s="163"/>
      <c r="POM120" s="164"/>
      <c r="PON120" s="160"/>
      <c r="POO120" s="160"/>
      <c r="POP120" s="160"/>
      <c r="POQ120" s="160"/>
      <c r="POR120" s="161"/>
      <c r="POS120" s="160"/>
      <c r="POT120" s="160"/>
      <c r="POU120" s="160"/>
      <c r="POV120" s="160"/>
      <c r="POW120" s="334"/>
      <c r="POX120" s="163"/>
      <c r="POY120" s="164"/>
      <c r="POZ120" s="160"/>
      <c r="PPA120" s="160"/>
      <c r="PPB120" s="160"/>
      <c r="PPC120" s="160"/>
      <c r="PPD120" s="161"/>
      <c r="PPE120" s="160"/>
      <c r="PPF120" s="160"/>
      <c r="PPG120" s="160"/>
      <c r="PPH120" s="160"/>
      <c r="PPI120" s="334"/>
      <c r="PPJ120" s="163"/>
      <c r="PPK120" s="164"/>
      <c r="PPL120" s="160"/>
      <c r="PPM120" s="160"/>
      <c r="PPN120" s="160"/>
      <c r="PPO120" s="160"/>
      <c r="PPP120" s="161"/>
      <c r="PPQ120" s="160"/>
      <c r="PPR120" s="160"/>
      <c r="PPS120" s="160"/>
      <c r="PPT120" s="160"/>
      <c r="PPU120" s="334"/>
      <c r="PPV120" s="163"/>
      <c r="PPW120" s="164"/>
      <c r="PPX120" s="160"/>
      <c r="PPY120" s="160"/>
      <c r="PPZ120" s="160"/>
      <c r="PQA120" s="160"/>
      <c r="PQB120" s="161"/>
      <c r="PQC120" s="160"/>
      <c r="PQD120" s="160"/>
      <c r="PQE120" s="160"/>
      <c r="PQF120" s="160"/>
      <c r="PQG120" s="334"/>
      <c r="PQH120" s="163"/>
      <c r="PQI120" s="164"/>
      <c r="PQJ120" s="160"/>
      <c r="PQK120" s="160"/>
      <c r="PQL120" s="160"/>
      <c r="PQM120" s="160"/>
      <c r="PQN120" s="161"/>
      <c r="PQO120" s="160"/>
      <c r="PQP120" s="160"/>
      <c r="PQQ120" s="160"/>
      <c r="PQR120" s="160"/>
      <c r="PQS120" s="334"/>
      <c r="PQT120" s="163"/>
      <c r="PQU120" s="164"/>
      <c r="PQV120" s="160"/>
      <c r="PQW120" s="160"/>
      <c r="PQX120" s="160"/>
      <c r="PQY120" s="160"/>
      <c r="PQZ120" s="161"/>
      <c r="PRA120" s="160"/>
      <c r="PRB120" s="160"/>
      <c r="PRC120" s="160"/>
      <c r="PRD120" s="160"/>
      <c r="PRE120" s="334"/>
      <c r="PRF120" s="163"/>
      <c r="PRG120" s="164"/>
      <c r="PRH120" s="160"/>
      <c r="PRI120" s="160"/>
      <c r="PRJ120" s="160"/>
      <c r="PRK120" s="160"/>
      <c r="PRL120" s="161"/>
      <c r="PRM120" s="160"/>
      <c r="PRN120" s="160"/>
      <c r="PRO120" s="160"/>
      <c r="PRP120" s="160"/>
      <c r="PRQ120" s="334"/>
      <c r="PRR120" s="163"/>
      <c r="PRS120" s="164"/>
      <c r="PRT120" s="160"/>
      <c r="PRU120" s="160"/>
      <c r="PRV120" s="160"/>
      <c r="PRW120" s="160"/>
      <c r="PRX120" s="161"/>
      <c r="PRY120" s="160"/>
      <c r="PRZ120" s="160"/>
      <c r="PSA120" s="160"/>
      <c r="PSB120" s="160"/>
      <c r="PSC120" s="334"/>
      <c r="PSD120" s="163"/>
      <c r="PSE120" s="164"/>
      <c r="PSF120" s="160"/>
      <c r="PSG120" s="160"/>
      <c r="PSH120" s="160"/>
      <c r="PSI120" s="160"/>
      <c r="PSJ120" s="161"/>
      <c r="PSK120" s="160"/>
      <c r="PSL120" s="160"/>
      <c r="PSM120" s="160"/>
      <c r="PSN120" s="160"/>
      <c r="PSO120" s="334"/>
      <c r="PSP120" s="163"/>
      <c r="PSQ120" s="164"/>
      <c r="PSR120" s="160"/>
      <c r="PSS120" s="160"/>
      <c r="PST120" s="160"/>
      <c r="PSU120" s="160"/>
      <c r="PSV120" s="161"/>
      <c r="PSW120" s="160"/>
      <c r="PSX120" s="160"/>
      <c r="PSY120" s="160"/>
      <c r="PSZ120" s="160"/>
      <c r="PTA120" s="334"/>
      <c r="PTB120" s="163"/>
      <c r="PTC120" s="164"/>
      <c r="PTD120" s="160"/>
      <c r="PTE120" s="160"/>
      <c r="PTF120" s="160"/>
      <c r="PTG120" s="160"/>
      <c r="PTH120" s="161"/>
      <c r="PTI120" s="160"/>
      <c r="PTJ120" s="160"/>
      <c r="PTK120" s="160"/>
      <c r="PTL120" s="160"/>
      <c r="PTM120" s="334"/>
      <c r="PTN120" s="163"/>
      <c r="PTO120" s="164"/>
      <c r="PTP120" s="160"/>
      <c r="PTQ120" s="160"/>
      <c r="PTR120" s="160"/>
      <c r="PTS120" s="160"/>
      <c r="PTT120" s="161"/>
      <c r="PTU120" s="160"/>
      <c r="PTV120" s="160"/>
      <c r="PTW120" s="160"/>
      <c r="PTX120" s="160"/>
      <c r="PTY120" s="334"/>
      <c r="PTZ120" s="163"/>
      <c r="PUA120" s="164"/>
      <c r="PUB120" s="160"/>
      <c r="PUC120" s="160"/>
      <c r="PUD120" s="160"/>
      <c r="PUE120" s="160"/>
      <c r="PUF120" s="161"/>
      <c r="PUG120" s="160"/>
      <c r="PUH120" s="160"/>
      <c r="PUI120" s="160"/>
      <c r="PUJ120" s="160"/>
      <c r="PUK120" s="334"/>
      <c r="PUL120" s="163"/>
      <c r="PUM120" s="164"/>
      <c r="PUN120" s="160"/>
      <c r="PUO120" s="160"/>
      <c r="PUP120" s="160"/>
      <c r="PUQ120" s="160"/>
      <c r="PUR120" s="161"/>
      <c r="PUS120" s="160"/>
      <c r="PUT120" s="160"/>
      <c r="PUU120" s="160"/>
      <c r="PUV120" s="160"/>
      <c r="PUW120" s="334"/>
      <c r="PUX120" s="163"/>
      <c r="PUY120" s="164"/>
      <c r="PUZ120" s="160"/>
      <c r="PVA120" s="160"/>
      <c r="PVB120" s="160"/>
      <c r="PVC120" s="160"/>
      <c r="PVD120" s="161"/>
      <c r="PVE120" s="160"/>
      <c r="PVF120" s="160"/>
      <c r="PVG120" s="160"/>
      <c r="PVH120" s="160"/>
      <c r="PVI120" s="334"/>
      <c r="PVJ120" s="163"/>
      <c r="PVK120" s="164"/>
      <c r="PVL120" s="160"/>
      <c r="PVM120" s="160"/>
      <c r="PVN120" s="160"/>
      <c r="PVO120" s="160"/>
      <c r="PVP120" s="161"/>
      <c r="PVQ120" s="160"/>
      <c r="PVR120" s="160"/>
      <c r="PVS120" s="160"/>
      <c r="PVT120" s="160"/>
      <c r="PVU120" s="334"/>
      <c r="PVV120" s="163"/>
      <c r="PVW120" s="164"/>
      <c r="PVX120" s="160"/>
      <c r="PVY120" s="160"/>
      <c r="PVZ120" s="160"/>
      <c r="PWA120" s="160"/>
      <c r="PWB120" s="161"/>
      <c r="PWC120" s="160"/>
      <c r="PWD120" s="160"/>
      <c r="PWE120" s="160"/>
      <c r="PWF120" s="160"/>
      <c r="PWG120" s="334"/>
      <c r="PWH120" s="163"/>
      <c r="PWI120" s="164"/>
      <c r="PWJ120" s="160"/>
      <c r="PWK120" s="160"/>
      <c r="PWL120" s="160"/>
      <c r="PWM120" s="160"/>
      <c r="PWN120" s="161"/>
      <c r="PWO120" s="160"/>
      <c r="PWP120" s="160"/>
      <c r="PWQ120" s="160"/>
      <c r="PWR120" s="160"/>
      <c r="PWS120" s="334"/>
      <c r="PWT120" s="163"/>
      <c r="PWU120" s="164"/>
      <c r="PWV120" s="160"/>
      <c r="PWW120" s="160"/>
      <c r="PWX120" s="160"/>
      <c r="PWY120" s="160"/>
      <c r="PWZ120" s="161"/>
      <c r="PXA120" s="160"/>
      <c r="PXB120" s="160"/>
      <c r="PXC120" s="160"/>
      <c r="PXD120" s="160"/>
      <c r="PXE120" s="334"/>
      <c r="PXF120" s="163"/>
      <c r="PXG120" s="164"/>
      <c r="PXH120" s="160"/>
      <c r="PXI120" s="160"/>
      <c r="PXJ120" s="160"/>
      <c r="PXK120" s="160"/>
      <c r="PXL120" s="161"/>
      <c r="PXM120" s="160"/>
      <c r="PXN120" s="160"/>
      <c r="PXO120" s="160"/>
      <c r="PXP120" s="160"/>
      <c r="PXQ120" s="334"/>
      <c r="PXR120" s="163"/>
      <c r="PXS120" s="164"/>
      <c r="PXT120" s="160"/>
      <c r="PXU120" s="160"/>
      <c r="PXV120" s="160"/>
      <c r="PXW120" s="160"/>
      <c r="PXX120" s="161"/>
      <c r="PXY120" s="160"/>
      <c r="PXZ120" s="160"/>
      <c r="PYA120" s="160"/>
      <c r="PYB120" s="160"/>
      <c r="PYC120" s="334"/>
      <c r="PYD120" s="163"/>
      <c r="PYE120" s="164"/>
      <c r="PYF120" s="160"/>
      <c r="PYG120" s="160"/>
      <c r="PYH120" s="160"/>
      <c r="PYI120" s="160"/>
      <c r="PYJ120" s="161"/>
      <c r="PYK120" s="160"/>
      <c r="PYL120" s="160"/>
      <c r="PYM120" s="160"/>
      <c r="PYN120" s="160"/>
      <c r="PYO120" s="334"/>
      <c r="PYP120" s="163"/>
      <c r="PYQ120" s="164"/>
      <c r="PYR120" s="160"/>
      <c r="PYS120" s="160"/>
      <c r="PYT120" s="160"/>
      <c r="PYU120" s="160"/>
      <c r="PYV120" s="161"/>
      <c r="PYW120" s="160"/>
      <c r="PYX120" s="160"/>
      <c r="PYY120" s="160"/>
      <c r="PYZ120" s="160"/>
      <c r="PZA120" s="334"/>
      <c r="PZB120" s="163"/>
      <c r="PZC120" s="164"/>
      <c r="PZD120" s="160"/>
      <c r="PZE120" s="160"/>
      <c r="PZF120" s="160"/>
      <c r="PZG120" s="160"/>
      <c r="PZH120" s="161"/>
      <c r="PZI120" s="160"/>
      <c r="PZJ120" s="160"/>
      <c r="PZK120" s="160"/>
      <c r="PZL120" s="160"/>
      <c r="PZM120" s="334"/>
      <c r="PZN120" s="163"/>
      <c r="PZO120" s="164"/>
      <c r="PZP120" s="160"/>
      <c r="PZQ120" s="160"/>
      <c r="PZR120" s="160"/>
      <c r="PZS120" s="160"/>
      <c r="PZT120" s="161"/>
      <c r="PZU120" s="160"/>
      <c r="PZV120" s="160"/>
      <c r="PZW120" s="160"/>
      <c r="PZX120" s="160"/>
      <c r="PZY120" s="334"/>
      <c r="PZZ120" s="163"/>
      <c r="QAA120" s="164"/>
      <c r="QAB120" s="160"/>
      <c r="QAC120" s="160"/>
      <c r="QAD120" s="160"/>
      <c r="QAE120" s="160"/>
      <c r="QAF120" s="161"/>
      <c r="QAG120" s="160"/>
      <c r="QAH120" s="160"/>
      <c r="QAI120" s="160"/>
      <c r="QAJ120" s="160"/>
      <c r="QAK120" s="334"/>
      <c r="QAL120" s="163"/>
      <c r="QAM120" s="164"/>
      <c r="QAN120" s="160"/>
      <c r="QAO120" s="160"/>
      <c r="QAP120" s="160"/>
      <c r="QAQ120" s="160"/>
      <c r="QAR120" s="161"/>
      <c r="QAS120" s="160"/>
      <c r="QAT120" s="160"/>
      <c r="QAU120" s="160"/>
      <c r="QAV120" s="160"/>
      <c r="QAW120" s="334"/>
      <c r="QAX120" s="163"/>
      <c r="QAY120" s="164"/>
      <c r="QAZ120" s="160"/>
      <c r="QBA120" s="160"/>
      <c r="QBB120" s="160"/>
      <c r="QBC120" s="160"/>
      <c r="QBD120" s="161"/>
      <c r="QBE120" s="160"/>
      <c r="QBF120" s="160"/>
      <c r="QBG120" s="160"/>
      <c r="QBH120" s="160"/>
      <c r="QBI120" s="334"/>
      <c r="QBJ120" s="163"/>
      <c r="QBK120" s="164"/>
      <c r="QBL120" s="160"/>
      <c r="QBM120" s="160"/>
      <c r="QBN120" s="160"/>
      <c r="QBO120" s="160"/>
      <c r="QBP120" s="161"/>
      <c r="QBQ120" s="160"/>
      <c r="QBR120" s="160"/>
      <c r="QBS120" s="160"/>
      <c r="QBT120" s="160"/>
      <c r="QBU120" s="334"/>
      <c r="QBV120" s="163"/>
      <c r="QBW120" s="164"/>
      <c r="QBX120" s="160"/>
      <c r="QBY120" s="160"/>
      <c r="QBZ120" s="160"/>
      <c r="QCA120" s="160"/>
      <c r="QCB120" s="161"/>
      <c r="QCC120" s="160"/>
      <c r="QCD120" s="160"/>
      <c r="QCE120" s="160"/>
      <c r="QCF120" s="160"/>
      <c r="QCG120" s="334"/>
      <c r="QCH120" s="163"/>
      <c r="QCI120" s="164"/>
      <c r="QCJ120" s="160"/>
      <c r="QCK120" s="160"/>
      <c r="QCL120" s="160"/>
      <c r="QCM120" s="160"/>
      <c r="QCN120" s="161"/>
      <c r="QCO120" s="160"/>
      <c r="QCP120" s="160"/>
      <c r="QCQ120" s="160"/>
      <c r="QCR120" s="160"/>
      <c r="QCS120" s="334"/>
      <c r="QCT120" s="163"/>
      <c r="QCU120" s="164"/>
      <c r="QCV120" s="160"/>
      <c r="QCW120" s="160"/>
      <c r="QCX120" s="160"/>
      <c r="QCY120" s="160"/>
      <c r="QCZ120" s="161"/>
      <c r="QDA120" s="160"/>
      <c r="QDB120" s="160"/>
      <c r="QDC120" s="160"/>
      <c r="QDD120" s="160"/>
      <c r="QDE120" s="334"/>
      <c r="QDF120" s="163"/>
      <c r="QDG120" s="164"/>
      <c r="QDH120" s="160"/>
      <c r="QDI120" s="160"/>
      <c r="QDJ120" s="160"/>
      <c r="QDK120" s="160"/>
      <c r="QDL120" s="161"/>
      <c r="QDM120" s="160"/>
      <c r="QDN120" s="160"/>
      <c r="QDO120" s="160"/>
      <c r="QDP120" s="160"/>
      <c r="QDQ120" s="334"/>
      <c r="QDR120" s="163"/>
      <c r="QDS120" s="164"/>
      <c r="QDT120" s="160"/>
      <c r="QDU120" s="160"/>
      <c r="QDV120" s="160"/>
      <c r="QDW120" s="160"/>
      <c r="QDX120" s="161"/>
      <c r="QDY120" s="160"/>
      <c r="QDZ120" s="160"/>
      <c r="QEA120" s="160"/>
      <c r="QEB120" s="160"/>
      <c r="QEC120" s="334"/>
      <c r="QED120" s="163"/>
      <c r="QEE120" s="164"/>
      <c r="QEF120" s="160"/>
      <c r="QEG120" s="160"/>
      <c r="QEH120" s="160"/>
      <c r="QEI120" s="160"/>
      <c r="QEJ120" s="161"/>
      <c r="QEK120" s="160"/>
      <c r="QEL120" s="160"/>
      <c r="QEM120" s="160"/>
      <c r="QEN120" s="160"/>
      <c r="QEO120" s="334"/>
      <c r="QEP120" s="163"/>
      <c r="QEQ120" s="164"/>
      <c r="QER120" s="160"/>
      <c r="QES120" s="160"/>
      <c r="QET120" s="160"/>
      <c r="QEU120" s="160"/>
      <c r="QEV120" s="161"/>
      <c r="QEW120" s="160"/>
      <c r="QEX120" s="160"/>
      <c r="QEY120" s="160"/>
      <c r="QEZ120" s="160"/>
      <c r="QFA120" s="334"/>
      <c r="QFB120" s="163"/>
      <c r="QFC120" s="164"/>
      <c r="QFD120" s="160"/>
      <c r="QFE120" s="160"/>
      <c r="QFF120" s="160"/>
      <c r="QFG120" s="160"/>
      <c r="QFH120" s="161"/>
      <c r="QFI120" s="160"/>
      <c r="QFJ120" s="160"/>
      <c r="QFK120" s="160"/>
      <c r="QFL120" s="160"/>
      <c r="QFM120" s="334"/>
      <c r="QFN120" s="163"/>
      <c r="QFO120" s="164"/>
      <c r="QFP120" s="160"/>
      <c r="QFQ120" s="160"/>
      <c r="QFR120" s="160"/>
      <c r="QFS120" s="160"/>
      <c r="QFT120" s="161"/>
      <c r="QFU120" s="160"/>
      <c r="QFV120" s="160"/>
      <c r="QFW120" s="160"/>
      <c r="QFX120" s="160"/>
      <c r="QFY120" s="334"/>
      <c r="QFZ120" s="163"/>
      <c r="QGA120" s="164"/>
      <c r="QGB120" s="160"/>
      <c r="QGC120" s="160"/>
      <c r="QGD120" s="160"/>
      <c r="QGE120" s="160"/>
      <c r="QGF120" s="161"/>
      <c r="QGG120" s="160"/>
      <c r="QGH120" s="160"/>
      <c r="QGI120" s="160"/>
      <c r="QGJ120" s="160"/>
      <c r="QGK120" s="334"/>
      <c r="QGL120" s="163"/>
      <c r="QGM120" s="164"/>
      <c r="QGN120" s="160"/>
      <c r="QGO120" s="160"/>
      <c r="QGP120" s="160"/>
      <c r="QGQ120" s="160"/>
      <c r="QGR120" s="161"/>
      <c r="QGS120" s="160"/>
      <c r="QGT120" s="160"/>
      <c r="QGU120" s="160"/>
      <c r="QGV120" s="160"/>
      <c r="QGW120" s="334"/>
      <c r="QGX120" s="163"/>
      <c r="QGY120" s="164"/>
      <c r="QGZ120" s="160"/>
      <c r="QHA120" s="160"/>
      <c r="QHB120" s="160"/>
      <c r="QHC120" s="160"/>
      <c r="QHD120" s="161"/>
      <c r="QHE120" s="160"/>
      <c r="QHF120" s="160"/>
      <c r="QHG120" s="160"/>
      <c r="QHH120" s="160"/>
      <c r="QHI120" s="334"/>
      <c r="QHJ120" s="163"/>
      <c r="QHK120" s="164"/>
      <c r="QHL120" s="160"/>
      <c r="QHM120" s="160"/>
      <c r="QHN120" s="160"/>
      <c r="QHO120" s="160"/>
      <c r="QHP120" s="161"/>
      <c r="QHQ120" s="160"/>
      <c r="QHR120" s="160"/>
      <c r="QHS120" s="160"/>
      <c r="QHT120" s="160"/>
      <c r="QHU120" s="334"/>
      <c r="QHV120" s="163"/>
      <c r="QHW120" s="164"/>
      <c r="QHX120" s="160"/>
      <c r="QHY120" s="160"/>
      <c r="QHZ120" s="160"/>
      <c r="QIA120" s="160"/>
      <c r="QIB120" s="161"/>
      <c r="QIC120" s="160"/>
      <c r="QID120" s="160"/>
      <c r="QIE120" s="160"/>
      <c r="QIF120" s="160"/>
      <c r="QIG120" s="334"/>
      <c r="QIH120" s="163"/>
      <c r="QII120" s="164"/>
      <c r="QIJ120" s="160"/>
      <c r="QIK120" s="160"/>
      <c r="QIL120" s="160"/>
      <c r="QIM120" s="160"/>
      <c r="QIN120" s="161"/>
      <c r="QIO120" s="160"/>
      <c r="QIP120" s="160"/>
      <c r="QIQ120" s="160"/>
      <c r="QIR120" s="160"/>
      <c r="QIS120" s="334"/>
      <c r="QIT120" s="163"/>
      <c r="QIU120" s="164"/>
      <c r="QIV120" s="160"/>
      <c r="QIW120" s="160"/>
      <c r="QIX120" s="160"/>
      <c r="QIY120" s="160"/>
      <c r="QIZ120" s="161"/>
      <c r="QJA120" s="160"/>
      <c r="QJB120" s="160"/>
      <c r="QJC120" s="160"/>
      <c r="QJD120" s="160"/>
      <c r="QJE120" s="334"/>
      <c r="QJF120" s="163"/>
      <c r="QJG120" s="164"/>
      <c r="QJH120" s="160"/>
      <c r="QJI120" s="160"/>
      <c r="QJJ120" s="160"/>
      <c r="QJK120" s="160"/>
      <c r="QJL120" s="161"/>
      <c r="QJM120" s="160"/>
      <c r="QJN120" s="160"/>
      <c r="QJO120" s="160"/>
      <c r="QJP120" s="160"/>
      <c r="QJQ120" s="334"/>
      <c r="QJR120" s="163"/>
      <c r="QJS120" s="164"/>
      <c r="QJT120" s="160"/>
      <c r="QJU120" s="160"/>
      <c r="QJV120" s="160"/>
      <c r="QJW120" s="160"/>
      <c r="QJX120" s="161"/>
      <c r="QJY120" s="160"/>
      <c r="QJZ120" s="160"/>
      <c r="QKA120" s="160"/>
      <c r="QKB120" s="160"/>
      <c r="QKC120" s="334"/>
      <c r="QKD120" s="163"/>
      <c r="QKE120" s="164"/>
      <c r="QKF120" s="160"/>
      <c r="QKG120" s="160"/>
      <c r="QKH120" s="160"/>
      <c r="QKI120" s="160"/>
      <c r="QKJ120" s="161"/>
      <c r="QKK120" s="160"/>
      <c r="QKL120" s="160"/>
      <c r="QKM120" s="160"/>
      <c r="QKN120" s="160"/>
      <c r="QKO120" s="334"/>
      <c r="QKP120" s="163"/>
      <c r="QKQ120" s="164"/>
      <c r="QKR120" s="160"/>
      <c r="QKS120" s="160"/>
      <c r="QKT120" s="160"/>
      <c r="QKU120" s="160"/>
      <c r="QKV120" s="161"/>
      <c r="QKW120" s="160"/>
      <c r="QKX120" s="160"/>
      <c r="QKY120" s="160"/>
      <c r="QKZ120" s="160"/>
      <c r="QLA120" s="334"/>
      <c r="QLB120" s="163"/>
      <c r="QLC120" s="164"/>
      <c r="QLD120" s="160"/>
      <c r="QLE120" s="160"/>
      <c r="QLF120" s="160"/>
      <c r="QLG120" s="160"/>
      <c r="QLH120" s="161"/>
      <c r="QLI120" s="160"/>
      <c r="QLJ120" s="160"/>
      <c r="QLK120" s="160"/>
      <c r="QLL120" s="160"/>
      <c r="QLM120" s="334"/>
      <c r="QLN120" s="163"/>
      <c r="QLO120" s="164"/>
      <c r="QLP120" s="160"/>
      <c r="QLQ120" s="160"/>
      <c r="QLR120" s="160"/>
      <c r="QLS120" s="160"/>
      <c r="QLT120" s="161"/>
      <c r="QLU120" s="160"/>
      <c r="QLV120" s="160"/>
      <c r="QLW120" s="160"/>
      <c r="QLX120" s="160"/>
      <c r="QLY120" s="334"/>
      <c r="QLZ120" s="163"/>
      <c r="QMA120" s="164"/>
      <c r="QMB120" s="160"/>
      <c r="QMC120" s="160"/>
      <c r="QMD120" s="160"/>
      <c r="QME120" s="160"/>
      <c r="QMF120" s="161"/>
      <c r="QMG120" s="160"/>
      <c r="QMH120" s="160"/>
      <c r="QMI120" s="160"/>
      <c r="QMJ120" s="160"/>
      <c r="QMK120" s="334"/>
      <c r="QML120" s="163"/>
      <c r="QMM120" s="164"/>
      <c r="QMN120" s="160"/>
      <c r="QMO120" s="160"/>
      <c r="QMP120" s="160"/>
      <c r="QMQ120" s="160"/>
      <c r="QMR120" s="161"/>
      <c r="QMS120" s="160"/>
      <c r="QMT120" s="160"/>
      <c r="QMU120" s="160"/>
      <c r="QMV120" s="160"/>
      <c r="QMW120" s="334"/>
      <c r="QMX120" s="163"/>
      <c r="QMY120" s="164"/>
      <c r="QMZ120" s="160"/>
      <c r="QNA120" s="160"/>
      <c r="QNB120" s="160"/>
      <c r="QNC120" s="160"/>
      <c r="QND120" s="161"/>
      <c r="QNE120" s="160"/>
      <c r="QNF120" s="160"/>
      <c r="QNG120" s="160"/>
      <c r="QNH120" s="160"/>
      <c r="QNI120" s="334"/>
      <c r="QNJ120" s="163"/>
      <c r="QNK120" s="164"/>
      <c r="QNL120" s="160"/>
      <c r="QNM120" s="160"/>
      <c r="QNN120" s="160"/>
      <c r="QNO120" s="160"/>
      <c r="QNP120" s="161"/>
      <c r="QNQ120" s="160"/>
      <c r="QNR120" s="160"/>
      <c r="QNS120" s="160"/>
      <c r="QNT120" s="160"/>
      <c r="QNU120" s="334"/>
      <c r="QNV120" s="163"/>
      <c r="QNW120" s="164"/>
      <c r="QNX120" s="160"/>
      <c r="QNY120" s="160"/>
      <c r="QNZ120" s="160"/>
      <c r="QOA120" s="160"/>
      <c r="QOB120" s="161"/>
      <c r="QOC120" s="160"/>
      <c r="QOD120" s="160"/>
      <c r="QOE120" s="160"/>
      <c r="QOF120" s="160"/>
      <c r="QOG120" s="334"/>
      <c r="QOH120" s="163"/>
      <c r="QOI120" s="164"/>
      <c r="QOJ120" s="160"/>
      <c r="QOK120" s="160"/>
      <c r="QOL120" s="160"/>
      <c r="QOM120" s="160"/>
      <c r="QON120" s="161"/>
      <c r="QOO120" s="160"/>
      <c r="QOP120" s="160"/>
      <c r="QOQ120" s="160"/>
      <c r="QOR120" s="160"/>
      <c r="QOS120" s="334"/>
      <c r="QOT120" s="163"/>
      <c r="QOU120" s="164"/>
      <c r="QOV120" s="160"/>
      <c r="QOW120" s="160"/>
      <c r="QOX120" s="160"/>
      <c r="QOY120" s="160"/>
      <c r="QOZ120" s="161"/>
      <c r="QPA120" s="160"/>
      <c r="QPB120" s="160"/>
      <c r="QPC120" s="160"/>
      <c r="QPD120" s="160"/>
      <c r="QPE120" s="334"/>
      <c r="QPF120" s="163"/>
      <c r="QPG120" s="164"/>
      <c r="QPH120" s="160"/>
      <c r="QPI120" s="160"/>
      <c r="QPJ120" s="160"/>
      <c r="QPK120" s="160"/>
      <c r="QPL120" s="161"/>
      <c r="QPM120" s="160"/>
      <c r="QPN120" s="160"/>
      <c r="QPO120" s="160"/>
      <c r="QPP120" s="160"/>
      <c r="QPQ120" s="334"/>
      <c r="QPR120" s="163"/>
      <c r="QPS120" s="164"/>
      <c r="QPT120" s="160"/>
      <c r="QPU120" s="160"/>
      <c r="QPV120" s="160"/>
      <c r="QPW120" s="160"/>
      <c r="QPX120" s="161"/>
      <c r="QPY120" s="160"/>
      <c r="QPZ120" s="160"/>
      <c r="QQA120" s="160"/>
      <c r="QQB120" s="160"/>
      <c r="QQC120" s="334"/>
      <c r="QQD120" s="163"/>
      <c r="QQE120" s="164"/>
      <c r="QQF120" s="160"/>
      <c r="QQG120" s="160"/>
      <c r="QQH120" s="160"/>
      <c r="QQI120" s="160"/>
      <c r="QQJ120" s="161"/>
      <c r="QQK120" s="160"/>
      <c r="QQL120" s="160"/>
      <c r="QQM120" s="160"/>
      <c r="QQN120" s="160"/>
      <c r="QQO120" s="334"/>
      <c r="QQP120" s="163"/>
      <c r="QQQ120" s="164"/>
      <c r="QQR120" s="160"/>
      <c r="QQS120" s="160"/>
      <c r="QQT120" s="160"/>
      <c r="QQU120" s="160"/>
      <c r="QQV120" s="161"/>
      <c r="QQW120" s="160"/>
      <c r="QQX120" s="160"/>
      <c r="QQY120" s="160"/>
      <c r="QQZ120" s="160"/>
      <c r="QRA120" s="334"/>
      <c r="QRB120" s="163"/>
      <c r="QRC120" s="164"/>
      <c r="QRD120" s="160"/>
      <c r="QRE120" s="160"/>
      <c r="QRF120" s="160"/>
      <c r="QRG120" s="160"/>
      <c r="QRH120" s="161"/>
      <c r="QRI120" s="160"/>
      <c r="QRJ120" s="160"/>
      <c r="QRK120" s="160"/>
      <c r="QRL120" s="160"/>
      <c r="QRM120" s="334"/>
      <c r="QRN120" s="163"/>
      <c r="QRO120" s="164"/>
      <c r="QRP120" s="160"/>
      <c r="QRQ120" s="160"/>
      <c r="QRR120" s="160"/>
      <c r="QRS120" s="160"/>
      <c r="QRT120" s="161"/>
      <c r="QRU120" s="160"/>
      <c r="QRV120" s="160"/>
      <c r="QRW120" s="160"/>
      <c r="QRX120" s="160"/>
      <c r="QRY120" s="334"/>
      <c r="QRZ120" s="163"/>
      <c r="QSA120" s="164"/>
      <c r="QSB120" s="160"/>
      <c r="QSC120" s="160"/>
      <c r="QSD120" s="160"/>
      <c r="QSE120" s="160"/>
      <c r="QSF120" s="161"/>
      <c r="QSG120" s="160"/>
      <c r="QSH120" s="160"/>
      <c r="QSI120" s="160"/>
      <c r="QSJ120" s="160"/>
      <c r="QSK120" s="334"/>
      <c r="QSL120" s="163"/>
      <c r="QSM120" s="164"/>
      <c r="QSN120" s="160"/>
      <c r="QSO120" s="160"/>
      <c r="QSP120" s="160"/>
      <c r="QSQ120" s="160"/>
      <c r="QSR120" s="161"/>
      <c r="QSS120" s="160"/>
      <c r="QST120" s="160"/>
      <c r="QSU120" s="160"/>
      <c r="QSV120" s="160"/>
      <c r="QSW120" s="334"/>
      <c r="QSX120" s="163"/>
      <c r="QSY120" s="164"/>
      <c r="QSZ120" s="160"/>
      <c r="QTA120" s="160"/>
      <c r="QTB120" s="160"/>
      <c r="QTC120" s="160"/>
      <c r="QTD120" s="161"/>
      <c r="QTE120" s="160"/>
      <c r="QTF120" s="160"/>
      <c r="QTG120" s="160"/>
      <c r="QTH120" s="160"/>
      <c r="QTI120" s="334"/>
      <c r="QTJ120" s="163"/>
      <c r="QTK120" s="164"/>
      <c r="QTL120" s="160"/>
      <c r="QTM120" s="160"/>
      <c r="QTN120" s="160"/>
      <c r="QTO120" s="160"/>
      <c r="QTP120" s="161"/>
      <c r="QTQ120" s="160"/>
      <c r="QTR120" s="160"/>
      <c r="QTS120" s="160"/>
      <c r="QTT120" s="160"/>
      <c r="QTU120" s="334"/>
      <c r="QTV120" s="163"/>
      <c r="QTW120" s="164"/>
      <c r="QTX120" s="160"/>
      <c r="QTY120" s="160"/>
      <c r="QTZ120" s="160"/>
      <c r="QUA120" s="160"/>
      <c r="QUB120" s="161"/>
      <c r="QUC120" s="160"/>
      <c r="QUD120" s="160"/>
      <c r="QUE120" s="160"/>
      <c r="QUF120" s="160"/>
      <c r="QUG120" s="334"/>
      <c r="QUH120" s="163"/>
      <c r="QUI120" s="164"/>
      <c r="QUJ120" s="160"/>
      <c r="QUK120" s="160"/>
      <c r="QUL120" s="160"/>
      <c r="QUM120" s="160"/>
      <c r="QUN120" s="161"/>
      <c r="QUO120" s="160"/>
      <c r="QUP120" s="160"/>
      <c r="QUQ120" s="160"/>
      <c r="QUR120" s="160"/>
      <c r="QUS120" s="334"/>
      <c r="QUT120" s="163"/>
      <c r="QUU120" s="164"/>
      <c r="QUV120" s="160"/>
      <c r="QUW120" s="160"/>
      <c r="QUX120" s="160"/>
      <c r="QUY120" s="160"/>
      <c r="QUZ120" s="161"/>
      <c r="QVA120" s="160"/>
      <c r="QVB120" s="160"/>
      <c r="QVC120" s="160"/>
      <c r="QVD120" s="160"/>
      <c r="QVE120" s="334"/>
      <c r="QVF120" s="163"/>
      <c r="QVG120" s="164"/>
      <c r="QVH120" s="160"/>
      <c r="QVI120" s="160"/>
      <c r="QVJ120" s="160"/>
      <c r="QVK120" s="160"/>
      <c r="QVL120" s="161"/>
      <c r="QVM120" s="160"/>
      <c r="QVN120" s="160"/>
      <c r="QVO120" s="160"/>
      <c r="QVP120" s="160"/>
      <c r="QVQ120" s="334"/>
      <c r="QVR120" s="163"/>
      <c r="QVS120" s="164"/>
      <c r="QVT120" s="160"/>
      <c r="QVU120" s="160"/>
      <c r="QVV120" s="160"/>
      <c r="QVW120" s="160"/>
      <c r="QVX120" s="161"/>
      <c r="QVY120" s="160"/>
      <c r="QVZ120" s="160"/>
      <c r="QWA120" s="160"/>
      <c r="QWB120" s="160"/>
      <c r="QWC120" s="334"/>
      <c r="QWD120" s="163"/>
      <c r="QWE120" s="164"/>
      <c r="QWF120" s="160"/>
      <c r="QWG120" s="160"/>
      <c r="QWH120" s="160"/>
      <c r="QWI120" s="160"/>
      <c r="QWJ120" s="161"/>
      <c r="QWK120" s="160"/>
      <c r="QWL120" s="160"/>
      <c r="QWM120" s="160"/>
      <c r="QWN120" s="160"/>
      <c r="QWO120" s="334"/>
      <c r="QWP120" s="163"/>
      <c r="QWQ120" s="164"/>
      <c r="QWR120" s="160"/>
      <c r="QWS120" s="160"/>
      <c r="QWT120" s="160"/>
      <c r="QWU120" s="160"/>
      <c r="QWV120" s="161"/>
      <c r="QWW120" s="160"/>
      <c r="QWX120" s="160"/>
      <c r="QWY120" s="160"/>
      <c r="QWZ120" s="160"/>
      <c r="QXA120" s="334"/>
      <c r="QXB120" s="163"/>
      <c r="QXC120" s="164"/>
      <c r="QXD120" s="160"/>
      <c r="QXE120" s="160"/>
      <c r="QXF120" s="160"/>
      <c r="QXG120" s="160"/>
      <c r="QXH120" s="161"/>
      <c r="QXI120" s="160"/>
      <c r="QXJ120" s="160"/>
      <c r="QXK120" s="160"/>
      <c r="QXL120" s="160"/>
      <c r="QXM120" s="334"/>
      <c r="QXN120" s="163"/>
      <c r="QXO120" s="164"/>
      <c r="QXP120" s="160"/>
      <c r="QXQ120" s="160"/>
      <c r="QXR120" s="160"/>
      <c r="QXS120" s="160"/>
      <c r="QXT120" s="161"/>
      <c r="QXU120" s="160"/>
      <c r="QXV120" s="160"/>
      <c r="QXW120" s="160"/>
      <c r="QXX120" s="160"/>
      <c r="QXY120" s="334"/>
      <c r="QXZ120" s="163"/>
      <c r="QYA120" s="164"/>
      <c r="QYB120" s="160"/>
      <c r="QYC120" s="160"/>
      <c r="QYD120" s="160"/>
      <c r="QYE120" s="160"/>
      <c r="QYF120" s="161"/>
      <c r="QYG120" s="160"/>
      <c r="QYH120" s="160"/>
      <c r="QYI120" s="160"/>
      <c r="QYJ120" s="160"/>
      <c r="QYK120" s="334"/>
      <c r="QYL120" s="163"/>
      <c r="QYM120" s="164"/>
      <c r="QYN120" s="160"/>
      <c r="QYO120" s="160"/>
      <c r="QYP120" s="160"/>
      <c r="QYQ120" s="160"/>
      <c r="QYR120" s="161"/>
      <c r="QYS120" s="160"/>
      <c r="QYT120" s="160"/>
      <c r="QYU120" s="160"/>
      <c r="QYV120" s="160"/>
      <c r="QYW120" s="334"/>
      <c r="QYX120" s="163"/>
      <c r="QYY120" s="164"/>
      <c r="QYZ120" s="160"/>
      <c r="QZA120" s="160"/>
      <c r="QZB120" s="160"/>
      <c r="QZC120" s="160"/>
      <c r="QZD120" s="161"/>
      <c r="QZE120" s="160"/>
      <c r="QZF120" s="160"/>
      <c r="QZG120" s="160"/>
      <c r="QZH120" s="160"/>
      <c r="QZI120" s="334"/>
      <c r="QZJ120" s="163"/>
      <c r="QZK120" s="164"/>
      <c r="QZL120" s="160"/>
      <c r="QZM120" s="160"/>
      <c r="QZN120" s="160"/>
      <c r="QZO120" s="160"/>
      <c r="QZP120" s="161"/>
      <c r="QZQ120" s="160"/>
      <c r="QZR120" s="160"/>
      <c r="QZS120" s="160"/>
      <c r="QZT120" s="160"/>
      <c r="QZU120" s="334"/>
      <c r="QZV120" s="163"/>
      <c r="QZW120" s="164"/>
      <c r="QZX120" s="160"/>
      <c r="QZY120" s="160"/>
      <c r="QZZ120" s="160"/>
      <c r="RAA120" s="160"/>
      <c r="RAB120" s="161"/>
      <c r="RAC120" s="160"/>
      <c r="RAD120" s="160"/>
      <c r="RAE120" s="160"/>
      <c r="RAF120" s="160"/>
      <c r="RAG120" s="334"/>
      <c r="RAH120" s="163"/>
      <c r="RAI120" s="164"/>
      <c r="RAJ120" s="160"/>
      <c r="RAK120" s="160"/>
      <c r="RAL120" s="160"/>
      <c r="RAM120" s="160"/>
      <c r="RAN120" s="161"/>
      <c r="RAO120" s="160"/>
      <c r="RAP120" s="160"/>
      <c r="RAQ120" s="160"/>
      <c r="RAR120" s="160"/>
      <c r="RAS120" s="334"/>
      <c r="RAT120" s="163"/>
      <c r="RAU120" s="164"/>
      <c r="RAV120" s="160"/>
      <c r="RAW120" s="160"/>
      <c r="RAX120" s="160"/>
      <c r="RAY120" s="160"/>
      <c r="RAZ120" s="161"/>
      <c r="RBA120" s="160"/>
      <c r="RBB120" s="160"/>
      <c r="RBC120" s="160"/>
      <c r="RBD120" s="160"/>
      <c r="RBE120" s="334"/>
      <c r="RBF120" s="163"/>
      <c r="RBG120" s="164"/>
      <c r="RBH120" s="160"/>
      <c r="RBI120" s="160"/>
      <c r="RBJ120" s="160"/>
      <c r="RBK120" s="160"/>
      <c r="RBL120" s="161"/>
      <c r="RBM120" s="160"/>
      <c r="RBN120" s="160"/>
      <c r="RBO120" s="160"/>
      <c r="RBP120" s="160"/>
      <c r="RBQ120" s="334"/>
      <c r="RBR120" s="163"/>
      <c r="RBS120" s="164"/>
      <c r="RBT120" s="160"/>
      <c r="RBU120" s="160"/>
      <c r="RBV120" s="160"/>
      <c r="RBW120" s="160"/>
      <c r="RBX120" s="161"/>
      <c r="RBY120" s="160"/>
      <c r="RBZ120" s="160"/>
      <c r="RCA120" s="160"/>
      <c r="RCB120" s="160"/>
      <c r="RCC120" s="334"/>
      <c r="RCD120" s="163"/>
      <c r="RCE120" s="164"/>
      <c r="RCF120" s="160"/>
      <c r="RCG120" s="160"/>
      <c r="RCH120" s="160"/>
      <c r="RCI120" s="160"/>
      <c r="RCJ120" s="161"/>
      <c r="RCK120" s="160"/>
      <c r="RCL120" s="160"/>
      <c r="RCM120" s="160"/>
      <c r="RCN120" s="160"/>
      <c r="RCO120" s="334"/>
      <c r="RCP120" s="163"/>
      <c r="RCQ120" s="164"/>
      <c r="RCR120" s="160"/>
      <c r="RCS120" s="160"/>
      <c r="RCT120" s="160"/>
      <c r="RCU120" s="160"/>
      <c r="RCV120" s="161"/>
      <c r="RCW120" s="160"/>
      <c r="RCX120" s="160"/>
      <c r="RCY120" s="160"/>
      <c r="RCZ120" s="160"/>
      <c r="RDA120" s="334"/>
      <c r="RDB120" s="163"/>
      <c r="RDC120" s="164"/>
      <c r="RDD120" s="160"/>
      <c r="RDE120" s="160"/>
      <c r="RDF120" s="160"/>
      <c r="RDG120" s="160"/>
      <c r="RDH120" s="161"/>
      <c r="RDI120" s="160"/>
      <c r="RDJ120" s="160"/>
      <c r="RDK120" s="160"/>
      <c r="RDL120" s="160"/>
      <c r="RDM120" s="334"/>
      <c r="RDN120" s="163"/>
      <c r="RDO120" s="164"/>
      <c r="RDP120" s="160"/>
      <c r="RDQ120" s="160"/>
      <c r="RDR120" s="160"/>
      <c r="RDS120" s="160"/>
      <c r="RDT120" s="161"/>
      <c r="RDU120" s="160"/>
      <c r="RDV120" s="160"/>
      <c r="RDW120" s="160"/>
      <c r="RDX120" s="160"/>
      <c r="RDY120" s="334"/>
      <c r="RDZ120" s="163"/>
      <c r="REA120" s="164"/>
      <c r="REB120" s="160"/>
      <c r="REC120" s="160"/>
      <c r="RED120" s="160"/>
      <c r="REE120" s="160"/>
      <c r="REF120" s="161"/>
      <c r="REG120" s="160"/>
      <c r="REH120" s="160"/>
      <c r="REI120" s="160"/>
      <c r="REJ120" s="160"/>
      <c r="REK120" s="334"/>
      <c r="REL120" s="163"/>
      <c r="REM120" s="164"/>
      <c r="REN120" s="160"/>
      <c r="REO120" s="160"/>
      <c r="REP120" s="160"/>
      <c r="REQ120" s="160"/>
      <c r="RER120" s="161"/>
      <c r="RES120" s="160"/>
      <c r="RET120" s="160"/>
      <c r="REU120" s="160"/>
      <c r="REV120" s="160"/>
      <c r="REW120" s="334"/>
      <c r="REX120" s="163"/>
      <c r="REY120" s="164"/>
      <c r="REZ120" s="160"/>
      <c r="RFA120" s="160"/>
      <c r="RFB120" s="160"/>
      <c r="RFC120" s="160"/>
      <c r="RFD120" s="161"/>
      <c r="RFE120" s="160"/>
      <c r="RFF120" s="160"/>
      <c r="RFG120" s="160"/>
      <c r="RFH120" s="160"/>
      <c r="RFI120" s="334"/>
      <c r="RFJ120" s="163"/>
      <c r="RFK120" s="164"/>
      <c r="RFL120" s="160"/>
      <c r="RFM120" s="160"/>
      <c r="RFN120" s="160"/>
      <c r="RFO120" s="160"/>
      <c r="RFP120" s="161"/>
      <c r="RFQ120" s="160"/>
      <c r="RFR120" s="160"/>
      <c r="RFS120" s="160"/>
      <c r="RFT120" s="160"/>
      <c r="RFU120" s="334"/>
      <c r="RFV120" s="163"/>
      <c r="RFW120" s="164"/>
      <c r="RFX120" s="160"/>
      <c r="RFY120" s="160"/>
      <c r="RFZ120" s="160"/>
      <c r="RGA120" s="160"/>
      <c r="RGB120" s="161"/>
      <c r="RGC120" s="160"/>
      <c r="RGD120" s="160"/>
      <c r="RGE120" s="160"/>
      <c r="RGF120" s="160"/>
      <c r="RGG120" s="334"/>
      <c r="RGH120" s="163"/>
      <c r="RGI120" s="164"/>
      <c r="RGJ120" s="160"/>
      <c r="RGK120" s="160"/>
      <c r="RGL120" s="160"/>
      <c r="RGM120" s="160"/>
      <c r="RGN120" s="161"/>
      <c r="RGO120" s="160"/>
      <c r="RGP120" s="160"/>
      <c r="RGQ120" s="160"/>
      <c r="RGR120" s="160"/>
      <c r="RGS120" s="334"/>
      <c r="RGT120" s="163"/>
      <c r="RGU120" s="164"/>
      <c r="RGV120" s="160"/>
      <c r="RGW120" s="160"/>
      <c r="RGX120" s="160"/>
      <c r="RGY120" s="160"/>
      <c r="RGZ120" s="161"/>
      <c r="RHA120" s="160"/>
      <c r="RHB120" s="160"/>
      <c r="RHC120" s="160"/>
      <c r="RHD120" s="160"/>
      <c r="RHE120" s="334"/>
      <c r="RHF120" s="163"/>
      <c r="RHG120" s="164"/>
      <c r="RHH120" s="160"/>
      <c r="RHI120" s="160"/>
      <c r="RHJ120" s="160"/>
      <c r="RHK120" s="160"/>
      <c r="RHL120" s="161"/>
      <c r="RHM120" s="160"/>
      <c r="RHN120" s="160"/>
      <c r="RHO120" s="160"/>
      <c r="RHP120" s="160"/>
      <c r="RHQ120" s="334"/>
      <c r="RHR120" s="163"/>
      <c r="RHS120" s="164"/>
      <c r="RHT120" s="160"/>
      <c r="RHU120" s="160"/>
      <c r="RHV120" s="160"/>
      <c r="RHW120" s="160"/>
      <c r="RHX120" s="161"/>
      <c r="RHY120" s="160"/>
      <c r="RHZ120" s="160"/>
      <c r="RIA120" s="160"/>
      <c r="RIB120" s="160"/>
      <c r="RIC120" s="334"/>
      <c r="RID120" s="163"/>
      <c r="RIE120" s="164"/>
      <c r="RIF120" s="160"/>
      <c r="RIG120" s="160"/>
      <c r="RIH120" s="160"/>
      <c r="RII120" s="160"/>
      <c r="RIJ120" s="161"/>
      <c r="RIK120" s="160"/>
      <c r="RIL120" s="160"/>
      <c r="RIM120" s="160"/>
      <c r="RIN120" s="160"/>
      <c r="RIO120" s="334"/>
      <c r="RIP120" s="163"/>
      <c r="RIQ120" s="164"/>
      <c r="RIR120" s="160"/>
      <c r="RIS120" s="160"/>
      <c r="RIT120" s="160"/>
      <c r="RIU120" s="160"/>
      <c r="RIV120" s="161"/>
      <c r="RIW120" s="160"/>
      <c r="RIX120" s="160"/>
      <c r="RIY120" s="160"/>
      <c r="RIZ120" s="160"/>
      <c r="RJA120" s="334"/>
      <c r="RJB120" s="163"/>
      <c r="RJC120" s="164"/>
      <c r="RJD120" s="160"/>
      <c r="RJE120" s="160"/>
      <c r="RJF120" s="160"/>
      <c r="RJG120" s="160"/>
      <c r="RJH120" s="161"/>
      <c r="RJI120" s="160"/>
      <c r="RJJ120" s="160"/>
      <c r="RJK120" s="160"/>
      <c r="RJL120" s="160"/>
      <c r="RJM120" s="334"/>
      <c r="RJN120" s="163"/>
      <c r="RJO120" s="164"/>
      <c r="RJP120" s="160"/>
      <c r="RJQ120" s="160"/>
      <c r="RJR120" s="160"/>
      <c r="RJS120" s="160"/>
      <c r="RJT120" s="161"/>
      <c r="RJU120" s="160"/>
      <c r="RJV120" s="160"/>
      <c r="RJW120" s="160"/>
      <c r="RJX120" s="160"/>
      <c r="RJY120" s="334"/>
      <c r="RJZ120" s="163"/>
      <c r="RKA120" s="164"/>
      <c r="RKB120" s="160"/>
      <c r="RKC120" s="160"/>
      <c r="RKD120" s="160"/>
      <c r="RKE120" s="160"/>
      <c r="RKF120" s="161"/>
      <c r="RKG120" s="160"/>
      <c r="RKH120" s="160"/>
      <c r="RKI120" s="160"/>
      <c r="RKJ120" s="160"/>
      <c r="RKK120" s="334"/>
      <c r="RKL120" s="163"/>
      <c r="RKM120" s="164"/>
      <c r="RKN120" s="160"/>
      <c r="RKO120" s="160"/>
      <c r="RKP120" s="160"/>
      <c r="RKQ120" s="160"/>
      <c r="RKR120" s="161"/>
      <c r="RKS120" s="160"/>
      <c r="RKT120" s="160"/>
      <c r="RKU120" s="160"/>
      <c r="RKV120" s="160"/>
      <c r="RKW120" s="334"/>
      <c r="RKX120" s="163"/>
      <c r="RKY120" s="164"/>
      <c r="RKZ120" s="160"/>
      <c r="RLA120" s="160"/>
      <c r="RLB120" s="160"/>
      <c r="RLC120" s="160"/>
      <c r="RLD120" s="161"/>
      <c r="RLE120" s="160"/>
      <c r="RLF120" s="160"/>
      <c r="RLG120" s="160"/>
      <c r="RLH120" s="160"/>
      <c r="RLI120" s="334"/>
      <c r="RLJ120" s="163"/>
      <c r="RLK120" s="164"/>
      <c r="RLL120" s="160"/>
      <c r="RLM120" s="160"/>
      <c r="RLN120" s="160"/>
      <c r="RLO120" s="160"/>
      <c r="RLP120" s="161"/>
      <c r="RLQ120" s="160"/>
      <c r="RLR120" s="160"/>
      <c r="RLS120" s="160"/>
      <c r="RLT120" s="160"/>
      <c r="RLU120" s="334"/>
      <c r="RLV120" s="163"/>
      <c r="RLW120" s="164"/>
      <c r="RLX120" s="160"/>
      <c r="RLY120" s="160"/>
      <c r="RLZ120" s="160"/>
      <c r="RMA120" s="160"/>
      <c r="RMB120" s="161"/>
      <c r="RMC120" s="160"/>
      <c r="RMD120" s="160"/>
      <c r="RME120" s="160"/>
      <c r="RMF120" s="160"/>
      <c r="RMG120" s="334"/>
      <c r="RMH120" s="163"/>
      <c r="RMI120" s="164"/>
      <c r="RMJ120" s="160"/>
      <c r="RMK120" s="160"/>
      <c r="RML120" s="160"/>
      <c r="RMM120" s="160"/>
      <c r="RMN120" s="161"/>
      <c r="RMO120" s="160"/>
      <c r="RMP120" s="160"/>
      <c r="RMQ120" s="160"/>
      <c r="RMR120" s="160"/>
      <c r="RMS120" s="334"/>
      <c r="RMT120" s="163"/>
      <c r="RMU120" s="164"/>
      <c r="RMV120" s="160"/>
      <c r="RMW120" s="160"/>
      <c r="RMX120" s="160"/>
      <c r="RMY120" s="160"/>
      <c r="RMZ120" s="161"/>
      <c r="RNA120" s="160"/>
      <c r="RNB120" s="160"/>
      <c r="RNC120" s="160"/>
      <c r="RND120" s="160"/>
      <c r="RNE120" s="334"/>
      <c r="RNF120" s="163"/>
      <c r="RNG120" s="164"/>
      <c r="RNH120" s="160"/>
      <c r="RNI120" s="160"/>
      <c r="RNJ120" s="160"/>
      <c r="RNK120" s="160"/>
      <c r="RNL120" s="161"/>
      <c r="RNM120" s="160"/>
      <c r="RNN120" s="160"/>
      <c r="RNO120" s="160"/>
      <c r="RNP120" s="160"/>
      <c r="RNQ120" s="334"/>
      <c r="RNR120" s="163"/>
      <c r="RNS120" s="164"/>
      <c r="RNT120" s="160"/>
      <c r="RNU120" s="160"/>
      <c r="RNV120" s="160"/>
      <c r="RNW120" s="160"/>
      <c r="RNX120" s="161"/>
      <c r="RNY120" s="160"/>
      <c r="RNZ120" s="160"/>
      <c r="ROA120" s="160"/>
      <c r="ROB120" s="160"/>
      <c r="ROC120" s="334"/>
      <c r="ROD120" s="163"/>
      <c r="ROE120" s="164"/>
      <c r="ROF120" s="160"/>
      <c r="ROG120" s="160"/>
      <c r="ROH120" s="160"/>
      <c r="ROI120" s="160"/>
      <c r="ROJ120" s="161"/>
      <c r="ROK120" s="160"/>
      <c r="ROL120" s="160"/>
      <c r="ROM120" s="160"/>
      <c r="RON120" s="160"/>
      <c r="ROO120" s="334"/>
      <c r="ROP120" s="163"/>
      <c r="ROQ120" s="164"/>
      <c r="ROR120" s="160"/>
      <c r="ROS120" s="160"/>
      <c r="ROT120" s="160"/>
      <c r="ROU120" s="160"/>
      <c r="ROV120" s="161"/>
      <c r="ROW120" s="160"/>
      <c r="ROX120" s="160"/>
      <c r="ROY120" s="160"/>
      <c r="ROZ120" s="160"/>
      <c r="RPA120" s="334"/>
      <c r="RPB120" s="163"/>
      <c r="RPC120" s="164"/>
      <c r="RPD120" s="160"/>
      <c r="RPE120" s="160"/>
      <c r="RPF120" s="160"/>
      <c r="RPG120" s="160"/>
      <c r="RPH120" s="161"/>
      <c r="RPI120" s="160"/>
      <c r="RPJ120" s="160"/>
      <c r="RPK120" s="160"/>
      <c r="RPL120" s="160"/>
      <c r="RPM120" s="334"/>
      <c r="RPN120" s="163"/>
      <c r="RPO120" s="164"/>
      <c r="RPP120" s="160"/>
      <c r="RPQ120" s="160"/>
      <c r="RPR120" s="160"/>
      <c r="RPS120" s="160"/>
      <c r="RPT120" s="161"/>
      <c r="RPU120" s="160"/>
      <c r="RPV120" s="160"/>
      <c r="RPW120" s="160"/>
      <c r="RPX120" s="160"/>
      <c r="RPY120" s="334"/>
      <c r="RPZ120" s="163"/>
      <c r="RQA120" s="164"/>
      <c r="RQB120" s="160"/>
      <c r="RQC120" s="160"/>
      <c r="RQD120" s="160"/>
      <c r="RQE120" s="160"/>
      <c r="RQF120" s="161"/>
      <c r="RQG120" s="160"/>
      <c r="RQH120" s="160"/>
      <c r="RQI120" s="160"/>
      <c r="RQJ120" s="160"/>
      <c r="RQK120" s="334"/>
      <c r="RQL120" s="163"/>
      <c r="RQM120" s="164"/>
      <c r="RQN120" s="160"/>
      <c r="RQO120" s="160"/>
      <c r="RQP120" s="160"/>
      <c r="RQQ120" s="160"/>
      <c r="RQR120" s="161"/>
      <c r="RQS120" s="160"/>
      <c r="RQT120" s="160"/>
      <c r="RQU120" s="160"/>
      <c r="RQV120" s="160"/>
      <c r="RQW120" s="334"/>
      <c r="RQX120" s="163"/>
      <c r="RQY120" s="164"/>
      <c r="RQZ120" s="160"/>
      <c r="RRA120" s="160"/>
      <c r="RRB120" s="160"/>
      <c r="RRC120" s="160"/>
      <c r="RRD120" s="161"/>
      <c r="RRE120" s="160"/>
      <c r="RRF120" s="160"/>
      <c r="RRG120" s="160"/>
      <c r="RRH120" s="160"/>
      <c r="RRI120" s="334"/>
      <c r="RRJ120" s="163"/>
      <c r="RRK120" s="164"/>
      <c r="RRL120" s="160"/>
      <c r="RRM120" s="160"/>
      <c r="RRN120" s="160"/>
      <c r="RRO120" s="160"/>
      <c r="RRP120" s="161"/>
      <c r="RRQ120" s="160"/>
      <c r="RRR120" s="160"/>
      <c r="RRS120" s="160"/>
      <c r="RRT120" s="160"/>
      <c r="RRU120" s="334"/>
      <c r="RRV120" s="163"/>
      <c r="RRW120" s="164"/>
      <c r="RRX120" s="160"/>
      <c r="RRY120" s="160"/>
      <c r="RRZ120" s="160"/>
      <c r="RSA120" s="160"/>
      <c r="RSB120" s="161"/>
      <c r="RSC120" s="160"/>
      <c r="RSD120" s="160"/>
      <c r="RSE120" s="160"/>
      <c r="RSF120" s="160"/>
      <c r="RSG120" s="334"/>
      <c r="RSH120" s="163"/>
      <c r="RSI120" s="164"/>
      <c r="RSJ120" s="160"/>
      <c r="RSK120" s="160"/>
      <c r="RSL120" s="160"/>
      <c r="RSM120" s="160"/>
      <c r="RSN120" s="161"/>
      <c r="RSO120" s="160"/>
      <c r="RSP120" s="160"/>
      <c r="RSQ120" s="160"/>
      <c r="RSR120" s="160"/>
      <c r="RSS120" s="334"/>
      <c r="RST120" s="163"/>
      <c r="RSU120" s="164"/>
      <c r="RSV120" s="160"/>
      <c r="RSW120" s="160"/>
      <c r="RSX120" s="160"/>
      <c r="RSY120" s="160"/>
      <c r="RSZ120" s="161"/>
      <c r="RTA120" s="160"/>
      <c r="RTB120" s="160"/>
      <c r="RTC120" s="160"/>
      <c r="RTD120" s="160"/>
      <c r="RTE120" s="334"/>
      <c r="RTF120" s="163"/>
      <c r="RTG120" s="164"/>
      <c r="RTH120" s="160"/>
      <c r="RTI120" s="160"/>
      <c r="RTJ120" s="160"/>
      <c r="RTK120" s="160"/>
      <c r="RTL120" s="161"/>
      <c r="RTM120" s="160"/>
      <c r="RTN120" s="160"/>
      <c r="RTO120" s="160"/>
      <c r="RTP120" s="160"/>
      <c r="RTQ120" s="334"/>
      <c r="RTR120" s="163"/>
      <c r="RTS120" s="164"/>
      <c r="RTT120" s="160"/>
      <c r="RTU120" s="160"/>
      <c r="RTV120" s="160"/>
      <c r="RTW120" s="160"/>
      <c r="RTX120" s="161"/>
      <c r="RTY120" s="160"/>
      <c r="RTZ120" s="160"/>
      <c r="RUA120" s="160"/>
      <c r="RUB120" s="160"/>
      <c r="RUC120" s="334"/>
      <c r="RUD120" s="163"/>
      <c r="RUE120" s="164"/>
      <c r="RUF120" s="160"/>
      <c r="RUG120" s="160"/>
      <c r="RUH120" s="160"/>
      <c r="RUI120" s="160"/>
      <c r="RUJ120" s="161"/>
      <c r="RUK120" s="160"/>
      <c r="RUL120" s="160"/>
      <c r="RUM120" s="160"/>
      <c r="RUN120" s="160"/>
      <c r="RUO120" s="334"/>
      <c r="RUP120" s="163"/>
      <c r="RUQ120" s="164"/>
      <c r="RUR120" s="160"/>
      <c r="RUS120" s="160"/>
      <c r="RUT120" s="160"/>
      <c r="RUU120" s="160"/>
      <c r="RUV120" s="161"/>
      <c r="RUW120" s="160"/>
      <c r="RUX120" s="160"/>
      <c r="RUY120" s="160"/>
      <c r="RUZ120" s="160"/>
      <c r="RVA120" s="334"/>
      <c r="RVB120" s="163"/>
      <c r="RVC120" s="164"/>
      <c r="RVD120" s="160"/>
      <c r="RVE120" s="160"/>
      <c r="RVF120" s="160"/>
      <c r="RVG120" s="160"/>
      <c r="RVH120" s="161"/>
      <c r="RVI120" s="160"/>
      <c r="RVJ120" s="160"/>
      <c r="RVK120" s="160"/>
      <c r="RVL120" s="160"/>
      <c r="RVM120" s="334"/>
      <c r="RVN120" s="163"/>
      <c r="RVO120" s="164"/>
      <c r="RVP120" s="160"/>
      <c r="RVQ120" s="160"/>
      <c r="RVR120" s="160"/>
      <c r="RVS120" s="160"/>
      <c r="RVT120" s="161"/>
      <c r="RVU120" s="160"/>
      <c r="RVV120" s="160"/>
      <c r="RVW120" s="160"/>
      <c r="RVX120" s="160"/>
      <c r="RVY120" s="334"/>
      <c r="RVZ120" s="163"/>
      <c r="RWA120" s="164"/>
      <c r="RWB120" s="160"/>
      <c r="RWC120" s="160"/>
      <c r="RWD120" s="160"/>
      <c r="RWE120" s="160"/>
      <c r="RWF120" s="161"/>
      <c r="RWG120" s="160"/>
      <c r="RWH120" s="160"/>
      <c r="RWI120" s="160"/>
      <c r="RWJ120" s="160"/>
      <c r="RWK120" s="334"/>
      <c r="RWL120" s="163"/>
      <c r="RWM120" s="164"/>
      <c r="RWN120" s="160"/>
      <c r="RWO120" s="160"/>
      <c r="RWP120" s="160"/>
      <c r="RWQ120" s="160"/>
      <c r="RWR120" s="161"/>
      <c r="RWS120" s="160"/>
      <c r="RWT120" s="160"/>
      <c r="RWU120" s="160"/>
      <c r="RWV120" s="160"/>
      <c r="RWW120" s="334"/>
      <c r="RWX120" s="163"/>
      <c r="RWY120" s="164"/>
      <c r="RWZ120" s="160"/>
      <c r="RXA120" s="160"/>
      <c r="RXB120" s="160"/>
      <c r="RXC120" s="160"/>
      <c r="RXD120" s="161"/>
      <c r="RXE120" s="160"/>
      <c r="RXF120" s="160"/>
      <c r="RXG120" s="160"/>
      <c r="RXH120" s="160"/>
      <c r="RXI120" s="334"/>
      <c r="RXJ120" s="163"/>
      <c r="RXK120" s="164"/>
      <c r="RXL120" s="160"/>
      <c r="RXM120" s="160"/>
      <c r="RXN120" s="160"/>
      <c r="RXO120" s="160"/>
      <c r="RXP120" s="161"/>
      <c r="RXQ120" s="160"/>
      <c r="RXR120" s="160"/>
      <c r="RXS120" s="160"/>
      <c r="RXT120" s="160"/>
      <c r="RXU120" s="334"/>
      <c r="RXV120" s="163"/>
      <c r="RXW120" s="164"/>
      <c r="RXX120" s="160"/>
      <c r="RXY120" s="160"/>
      <c r="RXZ120" s="160"/>
      <c r="RYA120" s="160"/>
      <c r="RYB120" s="161"/>
      <c r="RYC120" s="160"/>
      <c r="RYD120" s="160"/>
      <c r="RYE120" s="160"/>
      <c r="RYF120" s="160"/>
      <c r="RYG120" s="334"/>
      <c r="RYH120" s="163"/>
      <c r="RYI120" s="164"/>
      <c r="RYJ120" s="160"/>
      <c r="RYK120" s="160"/>
      <c r="RYL120" s="160"/>
      <c r="RYM120" s="160"/>
      <c r="RYN120" s="161"/>
      <c r="RYO120" s="160"/>
      <c r="RYP120" s="160"/>
      <c r="RYQ120" s="160"/>
      <c r="RYR120" s="160"/>
      <c r="RYS120" s="334"/>
      <c r="RYT120" s="163"/>
      <c r="RYU120" s="164"/>
      <c r="RYV120" s="160"/>
      <c r="RYW120" s="160"/>
      <c r="RYX120" s="160"/>
      <c r="RYY120" s="160"/>
      <c r="RYZ120" s="161"/>
      <c r="RZA120" s="160"/>
      <c r="RZB120" s="160"/>
      <c r="RZC120" s="160"/>
      <c r="RZD120" s="160"/>
      <c r="RZE120" s="334"/>
      <c r="RZF120" s="163"/>
      <c r="RZG120" s="164"/>
      <c r="RZH120" s="160"/>
      <c r="RZI120" s="160"/>
      <c r="RZJ120" s="160"/>
      <c r="RZK120" s="160"/>
      <c r="RZL120" s="161"/>
      <c r="RZM120" s="160"/>
      <c r="RZN120" s="160"/>
      <c r="RZO120" s="160"/>
      <c r="RZP120" s="160"/>
      <c r="RZQ120" s="334"/>
      <c r="RZR120" s="163"/>
      <c r="RZS120" s="164"/>
      <c r="RZT120" s="160"/>
      <c r="RZU120" s="160"/>
      <c r="RZV120" s="160"/>
      <c r="RZW120" s="160"/>
      <c r="RZX120" s="161"/>
      <c r="RZY120" s="160"/>
      <c r="RZZ120" s="160"/>
      <c r="SAA120" s="160"/>
      <c r="SAB120" s="160"/>
      <c r="SAC120" s="334"/>
      <c r="SAD120" s="163"/>
      <c r="SAE120" s="164"/>
      <c r="SAF120" s="160"/>
      <c r="SAG120" s="160"/>
      <c r="SAH120" s="160"/>
      <c r="SAI120" s="160"/>
      <c r="SAJ120" s="161"/>
      <c r="SAK120" s="160"/>
      <c r="SAL120" s="160"/>
      <c r="SAM120" s="160"/>
      <c r="SAN120" s="160"/>
      <c r="SAO120" s="334"/>
      <c r="SAP120" s="163"/>
      <c r="SAQ120" s="164"/>
      <c r="SAR120" s="160"/>
      <c r="SAS120" s="160"/>
      <c r="SAT120" s="160"/>
      <c r="SAU120" s="160"/>
      <c r="SAV120" s="161"/>
      <c r="SAW120" s="160"/>
      <c r="SAX120" s="160"/>
      <c r="SAY120" s="160"/>
      <c r="SAZ120" s="160"/>
      <c r="SBA120" s="334"/>
      <c r="SBB120" s="163"/>
      <c r="SBC120" s="164"/>
      <c r="SBD120" s="160"/>
      <c r="SBE120" s="160"/>
      <c r="SBF120" s="160"/>
      <c r="SBG120" s="160"/>
      <c r="SBH120" s="161"/>
      <c r="SBI120" s="160"/>
      <c r="SBJ120" s="160"/>
      <c r="SBK120" s="160"/>
      <c r="SBL120" s="160"/>
      <c r="SBM120" s="334"/>
      <c r="SBN120" s="163"/>
      <c r="SBO120" s="164"/>
      <c r="SBP120" s="160"/>
      <c r="SBQ120" s="160"/>
      <c r="SBR120" s="160"/>
      <c r="SBS120" s="160"/>
      <c r="SBT120" s="161"/>
      <c r="SBU120" s="160"/>
      <c r="SBV120" s="160"/>
      <c r="SBW120" s="160"/>
      <c r="SBX120" s="160"/>
      <c r="SBY120" s="334"/>
      <c r="SBZ120" s="163"/>
      <c r="SCA120" s="164"/>
      <c r="SCB120" s="160"/>
      <c r="SCC120" s="160"/>
      <c r="SCD120" s="160"/>
      <c r="SCE120" s="160"/>
      <c r="SCF120" s="161"/>
      <c r="SCG120" s="160"/>
      <c r="SCH120" s="160"/>
      <c r="SCI120" s="160"/>
      <c r="SCJ120" s="160"/>
      <c r="SCK120" s="334"/>
      <c r="SCL120" s="163"/>
      <c r="SCM120" s="164"/>
      <c r="SCN120" s="160"/>
      <c r="SCO120" s="160"/>
      <c r="SCP120" s="160"/>
      <c r="SCQ120" s="160"/>
      <c r="SCR120" s="161"/>
      <c r="SCS120" s="160"/>
      <c r="SCT120" s="160"/>
      <c r="SCU120" s="160"/>
      <c r="SCV120" s="160"/>
      <c r="SCW120" s="334"/>
      <c r="SCX120" s="163"/>
      <c r="SCY120" s="164"/>
      <c r="SCZ120" s="160"/>
      <c r="SDA120" s="160"/>
      <c r="SDB120" s="160"/>
      <c r="SDC120" s="160"/>
      <c r="SDD120" s="161"/>
      <c r="SDE120" s="160"/>
      <c r="SDF120" s="160"/>
      <c r="SDG120" s="160"/>
      <c r="SDH120" s="160"/>
      <c r="SDI120" s="334"/>
      <c r="SDJ120" s="163"/>
      <c r="SDK120" s="164"/>
      <c r="SDL120" s="160"/>
      <c r="SDM120" s="160"/>
      <c r="SDN120" s="160"/>
      <c r="SDO120" s="160"/>
      <c r="SDP120" s="161"/>
      <c r="SDQ120" s="160"/>
      <c r="SDR120" s="160"/>
      <c r="SDS120" s="160"/>
      <c r="SDT120" s="160"/>
      <c r="SDU120" s="334"/>
      <c r="SDV120" s="163"/>
      <c r="SDW120" s="164"/>
      <c r="SDX120" s="160"/>
      <c r="SDY120" s="160"/>
      <c r="SDZ120" s="160"/>
      <c r="SEA120" s="160"/>
      <c r="SEB120" s="161"/>
      <c r="SEC120" s="160"/>
      <c r="SED120" s="160"/>
      <c r="SEE120" s="160"/>
      <c r="SEF120" s="160"/>
      <c r="SEG120" s="334"/>
      <c r="SEH120" s="163"/>
      <c r="SEI120" s="164"/>
      <c r="SEJ120" s="160"/>
      <c r="SEK120" s="160"/>
      <c r="SEL120" s="160"/>
      <c r="SEM120" s="160"/>
      <c r="SEN120" s="161"/>
      <c r="SEO120" s="160"/>
      <c r="SEP120" s="160"/>
      <c r="SEQ120" s="160"/>
      <c r="SER120" s="160"/>
      <c r="SES120" s="334"/>
      <c r="SET120" s="163"/>
      <c r="SEU120" s="164"/>
      <c r="SEV120" s="160"/>
      <c r="SEW120" s="160"/>
      <c r="SEX120" s="160"/>
      <c r="SEY120" s="160"/>
      <c r="SEZ120" s="161"/>
      <c r="SFA120" s="160"/>
      <c r="SFB120" s="160"/>
      <c r="SFC120" s="160"/>
      <c r="SFD120" s="160"/>
      <c r="SFE120" s="334"/>
      <c r="SFF120" s="163"/>
      <c r="SFG120" s="164"/>
      <c r="SFH120" s="160"/>
      <c r="SFI120" s="160"/>
      <c r="SFJ120" s="160"/>
      <c r="SFK120" s="160"/>
      <c r="SFL120" s="161"/>
      <c r="SFM120" s="160"/>
      <c r="SFN120" s="160"/>
      <c r="SFO120" s="160"/>
      <c r="SFP120" s="160"/>
      <c r="SFQ120" s="334"/>
      <c r="SFR120" s="163"/>
      <c r="SFS120" s="164"/>
      <c r="SFT120" s="160"/>
      <c r="SFU120" s="160"/>
      <c r="SFV120" s="160"/>
      <c r="SFW120" s="160"/>
      <c r="SFX120" s="161"/>
      <c r="SFY120" s="160"/>
      <c r="SFZ120" s="160"/>
      <c r="SGA120" s="160"/>
      <c r="SGB120" s="160"/>
      <c r="SGC120" s="334"/>
      <c r="SGD120" s="163"/>
      <c r="SGE120" s="164"/>
      <c r="SGF120" s="160"/>
      <c r="SGG120" s="160"/>
      <c r="SGH120" s="160"/>
      <c r="SGI120" s="160"/>
      <c r="SGJ120" s="161"/>
      <c r="SGK120" s="160"/>
      <c r="SGL120" s="160"/>
      <c r="SGM120" s="160"/>
      <c r="SGN120" s="160"/>
      <c r="SGO120" s="334"/>
      <c r="SGP120" s="163"/>
      <c r="SGQ120" s="164"/>
      <c r="SGR120" s="160"/>
      <c r="SGS120" s="160"/>
      <c r="SGT120" s="160"/>
      <c r="SGU120" s="160"/>
      <c r="SGV120" s="161"/>
      <c r="SGW120" s="160"/>
      <c r="SGX120" s="160"/>
      <c r="SGY120" s="160"/>
      <c r="SGZ120" s="160"/>
      <c r="SHA120" s="334"/>
      <c r="SHB120" s="163"/>
      <c r="SHC120" s="164"/>
      <c r="SHD120" s="160"/>
      <c r="SHE120" s="160"/>
      <c r="SHF120" s="160"/>
      <c r="SHG120" s="160"/>
      <c r="SHH120" s="161"/>
      <c r="SHI120" s="160"/>
      <c r="SHJ120" s="160"/>
      <c r="SHK120" s="160"/>
      <c r="SHL120" s="160"/>
      <c r="SHM120" s="334"/>
      <c r="SHN120" s="163"/>
      <c r="SHO120" s="164"/>
      <c r="SHP120" s="160"/>
      <c r="SHQ120" s="160"/>
      <c r="SHR120" s="160"/>
      <c r="SHS120" s="160"/>
      <c r="SHT120" s="161"/>
      <c r="SHU120" s="160"/>
      <c r="SHV120" s="160"/>
      <c r="SHW120" s="160"/>
      <c r="SHX120" s="160"/>
      <c r="SHY120" s="334"/>
      <c r="SHZ120" s="163"/>
      <c r="SIA120" s="164"/>
      <c r="SIB120" s="160"/>
      <c r="SIC120" s="160"/>
      <c r="SID120" s="160"/>
      <c r="SIE120" s="160"/>
      <c r="SIF120" s="161"/>
      <c r="SIG120" s="160"/>
      <c r="SIH120" s="160"/>
      <c r="SII120" s="160"/>
      <c r="SIJ120" s="160"/>
      <c r="SIK120" s="334"/>
      <c r="SIL120" s="163"/>
      <c r="SIM120" s="164"/>
      <c r="SIN120" s="160"/>
      <c r="SIO120" s="160"/>
      <c r="SIP120" s="160"/>
      <c r="SIQ120" s="160"/>
      <c r="SIR120" s="161"/>
      <c r="SIS120" s="160"/>
      <c r="SIT120" s="160"/>
      <c r="SIU120" s="160"/>
      <c r="SIV120" s="160"/>
      <c r="SIW120" s="334"/>
      <c r="SIX120" s="163"/>
      <c r="SIY120" s="164"/>
      <c r="SIZ120" s="160"/>
      <c r="SJA120" s="160"/>
      <c r="SJB120" s="160"/>
      <c r="SJC120" s="160"/>
      <c r="SJD120" s="161"/>
      <c r="SJE120" s="160"/>
      <c r="SJF120" s="160"/>
      <c r="SJG120" s="160"/>
      <c r="SJH120" s="160"/>
      <c r="SJI120" s="334"/>
      <c r="SJJ120" s="163"/>
      <c r="SJK120" s="164"/>
      <c r="SJL120" s="160"/>
      <c r="SJM120" s="160"/>
      <c r="SJN120" s="160"/>
      <c r="SJO120" s="160"/>
      <c r="SJP120" s="161"/>
      <c r="SJQ120" s="160"/>
      <c r="SJR120" s="160"/>
      <c r="SJS120" s="160"/>
      <c r="SJT120" s="160"/>
      <c r="SJU120" s="334"/>
      <c r="SJV120" s="163"/>
      <c r="SJW120" s="164"/>
      <c r="SJX120" s="160"/>
      <c r="SJY120" s="160"/>
      <c r="SJZ120" s="160"/>
      <c r="SKA120" s="160"/>
      <c r="SKB120" s="161"/>
      <c r="SKC120" s="160"/>
      <c r="SKD120" s="160"/>
      <c r="SKE120" s="160"/>
      <c r="SKF120" s="160"/>
      <c r="SKG120" s="334"/>
      <c r="SKH120" s="163"/>
      <c r="SKI120" s="164"/>
      <c r="SKJ120" s="160"/>
      <c r="SKK120" s="160"/>
      <c r="SKL120" s="160"/>
      <c r="SKM120" s="160"/>
      <c r="SKN120" s="161"/>
      <c r="SKO120" s="160"/>
      <c r="SKP120" s="160"/>
      <c r="SKQ120" s="160"/>
      <c r="SKR120" s="160"/>
      <c r="SKS120" s="334"/>
      <c r="SKT120" s="163"/>
      <c r="SKU120" s="164"/>
      <c r="SKV120" s="160"/>
      <c r="SKW120" s="160"/>
      <c r="SKX120" s="160"/>
      <c r="SKY120" s="160"/>
      <c r="SKZ120" s="161"/>
      <c r="SLA120" s="160"/>
      <c r="SLB120" s="160"/>
      <c r="SLC120" s="160"/>
      <c r="SLD120" s="160"/>
      <c r="SLE120" s="334"/>
      <c r="SLF120" s="163"/>
      <c r="SLG120" s="164"/>
      <c r="SLH120" s="160"/>
      <c r="SLI120" s="160"/>
      <c r="SLJ120" s="160"/>
      <c r="SLK120" s="160"/>
      <c r="SLL120" s="161"/>
      <c r="SLM120" s="160"/>
      <c r="SLN120" s="160"/>
      <c r="SLO120" s="160"/>
      <c r="SLP120" s="160"/>
      <c r="SLQ120" s="334"/>
      <c r="SLR120" s="163"/>
      <c r="SLS120" s="164"/>
      <c r="SLT120" s="160"/>
      <c r="SLU120" s="160"/>
      <c r="SLV120" s="160"/>
      <c r="SLW120" s="160"/>
      <c r="SLX120" s="161"/>
      <c r="SLY120" s="160"/>
      <c r="SLZ120" s="160"/>
      <c r="SMA120" s="160"/>
      <c r="SMB120" s="160"/>
      <c r="SMC120" s="334"/>
      <c r="SMD120" s="163"/>
      <c r="SME120" s="164"/>
      <c r="SMF120" s="160"/>
      <c r="SMG120" s="160"/>
      <c r="SMH120" s="160"/>
      <c r="SMI120" s="160"/>
      <c r="SMJ120" s="161"/>
      <c r="SMK120" s="160"/>
      <c r="SML120" s="160"/>
      <c r="SMM120" s="160"/>
      <c r="SMN120" s="160"/>
      <c r="SMO120" s="334"/>
      <c r="SMP120" s="163"/>
      <c r="SMQ120" s="164"/>
      <c r="SMR120" s="160"/>
      <c r="SMS120" s="160"/>
      <c r="SMT120" s="160"/>
      <c r="SMU120" s="160"/>
      <c r="SMV120" s="161"/>
      <c r="SMW120" s="160"/>
      <c r="SMX120" s="160"/>
      <c r="SMY120" s="160"/>
      <c r="SMZ120" s="160"/>
      <c r="SNA120" s="334"/>
      <c r="SNB120" s="163"/>
      <c r="SNC120" s="164"/>
      <c r="SND120" s="160"/>
      <c r="SNE120" s="160"/>
      <c r="SNF120" s="160"/>
      <c r="SNG120" s="160"/>
      <c r="SNH120" s="161"/>
      <c r="SNI120" s="160"/>
      <c r="SNJ120" s="160"/>
      <c r="SNK120" s="160"/>
      <c r="SNL120" s="160"/>
      <c r="SNM120" s="334"/>
      <c r="SNN120" s="163"/>
      <c r="SNO120" s="164"/>
      <c r="SNP120" s="160"/>
      <c r="SNQ120" s="160"/>
      <c r="SNR120" s="160"/>
      <c r="SNS120" s="160"/>
      <c r="SNT120" s="161"/>
      <c r="SNU120" s="160"/>
      <c r="SNV120" s="160"/>
      <c r="SNW120" s="160"/>
      <c r="SNX120" s="160"/>
      <c r="SNY120" s="334"/>
      <c r="SNZ120" s="163"/>
      <c r="SOA120" s="164"/>
      <c r="SOB120" s="160"/>
      <c r="SOC120" s="160"/>
      <c r="SOD120" s="160"/>
      <c r="SOE120" s="160"/>
      <c r="SOF120" s="161"/>
      <c r="SOG120" s="160"/>
      <c r="SOH120" s="160"/>
      <c r="SOI120" s="160"/>
      <c r="SOJ120" s="160"/>
      <c r="SOK120" s="334"/>
      <c r="SOL120" s="163"/>
      <c r="SOM120" s="164"/>
      <c r="SON120" s="160"/>
      <c r="SOO120" s="160"/>
      <c r="SOP120" s="160"/>
      <c r="SOQ120" s="160"/>
      <c r="SOR120" s="161"/>
      <c r="SOS120" s="160"/>
      <c r="SOT120" s="160"/>
      <c r="SOU120" s="160"/>
      <c r="SOV120" s="160"/>
      <c r="SOW120" s="334"/>
      <c r="SOX120" s="163"/>
      <c r="SOY120" s="164"/>
      <c r="SOZ120" s="160"/>
      <c r="SPA120" s="160"/>
      <c r="SPB120" s="160"/>
      <c r="SPC120" s="160"/>
      <c r="SPD120" s="161"/>
      <c r="SPE120" s="160"/>
      <c r="SPF120" s="160"/>
      <c r="SPG120" s="160"/>
      <c r="SPH120" s="160"/>
      <c r="SPI120" s="334"/>
      <c r="SPJ120" s="163"/>
      <c r="SPK120" s="164"/>
      <c r="SPL120" s="160"/>
      <c r="SPM120" s="160"/>
      <c r="SPN120" s="160"/>
      <c r="SPO120" s="160"/>
      <c r="SPP120" s="161"/>
      <c r="SPQ120" s="160"/>
      <c r="SPR120" s="160"/>
      <c r="SPS120" s="160"/>
      <c r="SPT120" s="160"/>
      <c r="SPU120" s="334"/>
      <c r="SPV120" s="163"/>
      <c r="SPW120" s="164"/>
      <c r="SPX120" s="160"/>
      <c r="SPY120" s="160"/>
      <c r="SPZ120" s="160"/>
      <c r="SQA120" s="160"/>
      <c r="SQB120" s="161"/>
      <c r="SQC120" s="160"/>
      <c r="SQD120" s="160"/>
      <c r="SQE120" s="160"/>
      <c r="SQF120" s="160"/>
      <c r="SQG120" s="334"/>
      <c r="SQH120" s="163"/>
      <c r="SQI120" s="164"/>
      <c r="SQJ120" s="160"/>
      <c r="SQK120" s="160"/>
      <c r="SQL120" s="160"/>
      <c r="SQM120" s="160"/>
      <c r="SQN120" s="161"/>
      <c r="SQO120" s="160"/>
      <c r="SQP120" s="160"/>
      <c r="SQQ120" s="160"/>
      <c r="SQR120" s="160"/>
      <c r="SQS120" s="334"/>
      <c r="SQT120" s="163"/>
      <c r="SQU120" s="164"/>
      <c r="SQV120" s="160"/>
      <c r="SQW120" s="160"/>
      <c r="SQX120" s="160"/>
      <c r="SQY120" s="160"/>
      <c r="SQZ120" s="161"/>
      <c r="SRA120" s="160"/>
      <c r="SRB120" s="160"/>
      <c r="SRC120" s="160"/>
      <c r="SRD120" s="160"/>
      <c r="SRE120" s="334"/>
      <c r="SRF120" s="163"/>
      <c r="SRG120" s="164"/>
      <c r="SRH120" s="160"/>
      <c r="SRI120" s="160"/>
      <c r="SRJ120" s="160"/>
      <c r="SRK120" s="160"/>
      <c r="SRL120" s="161"/>
      <c r="SRM120" s="160"/>
      <c r="SRN120" s="160"/>
      <c r="SRO120" s="160"/>
      <c r="SRP120" s="160"/>
      <c r="SRQ120" s="334"/>
      <c r="SRR120" s="163"/>
      <c r="SRS120" s="164"/>
      <c r="SRT120" s="160"/>
      <c r="SRU120" s="160"/>
      <c r="SRV120" s="160"/>
      <c r="SRW120" s="160"/>
      <c r="SRX120" s="161"/>
      <c r="SRY120" s="160"/>
      <c r="SRZ120" s="160"/>
      <c r="SSA120" s="160"/>
      <c r="SSB120" s="160"/>
      <c r="SSC120" s="334"/>
      <c r="SSD120" s="163"/>
      <c r="SSE120" s="164"/>
      <c r="SSF120" s="160"/>
      <c r="SSG120" s="160"/>
      <c r="SSH120" s="160"/>
      <c r="SSI120" s="160"/>
      <c r="SSJ120" s="161"/>
      <c r="SSK120" s="160"/>
      <c r="SSL120" s="160"/>
      <c r="SSM120" s="160"/>
      <c r="SSN120" s="160"/>
      <c r="SSO120" s="334"/>
      <c r="SSP120" s="163"/>
      <c r="SSQ120" s="164"/>
      <c r="SSR120" s="160"/>
      <c r="SSS120" s="160"/>
      <c r="SST120" s="160"/>
      <c r="SSU120" s="160"/>
      <c r="SSV120" s="161"/>
      <c r="SSW120" s="160"/>
      <c r="SSX120" s="160"/>
      <c r="SSY120" s="160"/>
      <c r="SSZ120" s="160"/>
      <c r="STA120" s="334"/>
      <c r="STB120" s="163"/>
      <c r="STC120" s="164"/>
      <c r="STD120" s="160"/>
      <c r="STE120" s="160"/>
      <c r="STF120" s="160"/>
      <c r="STG120" s="160"/>
      <c r="STH120" s="161"/>
      <c r="STI120" s="160"/>
      <c r="STJ120" s="160"/>
      <c r="STK120" s="160"/>
      <c r="STL120" s="160"/>
      <c r="STM120" s="334"/>
      <c r="STN120" s="163"/>
      <c r="STO120" s="164"/>
      <c r="STP120" s="160"/>
      <c r="STQ120" s="160"/>
      <c r="STR120" s="160"/>
      <c r="STS120" s="160"/>
      <c r="STT120" s="161"/>
      <c r="STU120" s="160"/>
      <c r="STV120" s="160"/>
      <c r="STW120" s="160"/>
      <c r="STX120" s="160"/>
      <c r="STY120" s="334"/>
      <c r="STZ120" s="163"/>
      <c r="SUA120" s="164"/>
      <c r="SUB120" s="160"/>
      <c r="SUC120" s="160"/>
      <c r="SUD120" s="160"/>
      <c r="SUE120" s="160"/>
      <c r="SUF120" s="161"/>
      <c r="SUG120" s="160"/>
      <c r="SUH120" s="160"/>
      <c r="SUI120" s="160"/>
      <c r="SUJ120" s="160"/>
      <c r="SUK120" s="334"/>
      <c r="SUL120" s="163"/>
      <c r="SUM120" s="164"/>
      <c r="SUN120" s="160"/>
      <c r="SUO120" s="160"/>
      <c r="SUP120" s="160"/>
      <c r="SUQ120" s="160"/>
      <c r="SUR120" s="161"/>
      <c r="SUS120" s="160"/>
      <c r="SUT120" s="160"/>
      <c r="SUU120" s="160"/>
      <c r="SUV120" s="160"/>
      <c r="SUW120" s="334"/>
      <c r="SUX120" s="163"/>
      <c r="SUY120" s="164"/>
      <c r="SUZ120" s="160"/>
      <c r="SVA120" s="160"/>
      <c r="SVB120" s="160"/>
      <c r="SVC120" s="160"/>
      <c r="SVD120" s="161"/>
      <c r="SVE120" s="160"/>
      <c r="SVF120" s="160"/>
      <c r="SVG120" s="160"/>
      <c r="SVH120" s="160"/>
      <c r="SVI120" s="334"/>
      <c r="SVJ120" s="163"/>
      <c r="SVK120" s="164"/>
      <c r="SVL120" s="160"/>
      <c r="SVM120" s="160"/>
      <c r="SVN120" s="160"/>
      <c r="SVO120" s="160"/>
      <c r="SVP120" s="161"/>
      <c r="SVQ120" s="160"/>
      <c r="SVR120" s="160"/>
      <c r="SVS120" s="160"/>
      <c r="SVT120" s="160"/>
      <c r="SVU120" s="334"/>
      <c r="SVV120" s="163"/>
      <c r="SVW120" s="164"/>
      <c r="SVX120" s="160"/>
      <c r="SVY120" s="160"/>
      <c r="SVZ120" s="160"/>
      <c r="SWA120" s="160"/>
      <c r="SWB120" s="161"/>
      <c r="SWC120" s="160"/>
      <c r="SWD120" s="160"/>
      <c r="SWE120" s="160"/>
      <c r="SWF120" s="160"/>
      <c r="SWG120" s="334"/>
      <c r="SWH120" s="163"/>
      <c r="SWI120" s="164"/>
      <c r="SWJ120" s="160"/>
      <c r="SWK120" s="160"/>
      <c r="SWL120" s="160"/>
      <c r="SWM120" s="160"/>
      <c r="SWN120" s="161"/>
      <c r="SWO120" s="160"/>
      <c r="SWP120" s="160"/>
      <c r="SWQ120" s="160"/>
      <c r="SWR120" s="160"/>
      <c r="SWS120" s="334"/>
      <c r="SWT120" s="163"/>
      <c r="SWU120" s="164"/>
      <c r="SWV120" s="160"/>
      <c r="SWW120" s="160"/>
      <c r="SWX120" s="160"/>
      <c r="SWY120" s="160"/>
      <c r="SWZ120" s="161"/>
      <c r="SXA120" s="160"/>
      <c r="SXB120" s="160"/>
      <c r="SXC120" s="160"/>
      <c r="SXD120" s="160"/>
      <c r="SXE120" s="334"/>
      <c r="SXF120" s="163"/>
      <c r="SXG120" s="164"/>
      <c r="SXH120" s="160"/>
      <c r="SXI120" s="160"/>
      <c r="SXJ120" s="160"/>
      <c r="SXK120" s="160"/>
      <c r="SXL120" s="161"/>
      <c r="SXM120" s="160"/>
      <c r="SXN120" s="160"/>
      <c r="SXO120" s="160"/>
      <c r="SXP120" s="160"/>
      <c r="SXQ120" s="334"/>
      <c r="SXR120" s="163"/>
      <c r="SXS120" s="164"/>
      <c r="SXT120" s="160"/>
      <c r="SXU120" s="160"/>
      <c r="SXV120" s="160"/>
      <c r="SXW120" s="160"/>
      <c r="SXX120" s="161"/>
      <c r="SXY120" s="160"/>
      <c r="SXZ120" s="160"/>
      <c r="SYA120" s="160"/>
      <c r="SYB120" s="160"/>
      <c r="SYC120" s="334"/>
      <c r="SYD120" s="163"/>
      <c r="SYE120" s="164"/>
      <c r="SYF120" s="160"/>
      <c r="SYG120" s="160"/>
      <c r="SYH120" s="160"/>
      <c r="SYI120" s="160"/>
      <c r="SYJ120" s="161"/>
      <c r="SYK120" s="160"/>
      <c r="SYL120" s="160"/>
      <c r="SYM120" s="160"/>
      <c r="SYN120" s="160"/>
      <c r="SYO120" s="334"/>
      <c r="SYP120" s="163"/>
      <c r="SYQ120" s="164"/>
      <c r="SYR120" s="160"/>
      <c r="SYS120" s="160"/>
      <c r="SYT120" s="160"/>
      <c r="SYU120" s="160"/>
      <c r="SYV120" s="161"/>
      <c r="SYW120" s="160"/>
      <c r="SYX120" s="160"/>
      <c r="SYY120" s="160"/>
      <c r="SYZ120" s="160"/>
      <c r="SZA120" s="334"/>
      <c r="SZB120" s="163"/>
      <c r="SZC120" s="164"/>
      <c r="SZD120" s="160"/>
      <c r="SZE120" s="160"/>
      <c r="SZF120" s="160"/>
      <c r="SZG120" s="160"/>
      <c r="SZH120" s="161"/>
      <c r="SZI120" s="160"/>
      <c r="SZJ120" s="160"/>
      <c r="SZK120" s="160"/>
      <c r="SZL120" s="160"/>
      <c r="SZM120" s="334"/>
      <c r="SZN120" s="163"/>
      <c r="SZO120" s="164"/>
      <c r="SZP120" s="160"/>
      <c r="SZQ120" s="160"/>
      <c r="SZR120" s="160"/>
      <c r="SZS120" s="160"/>
      <c r="SZT120" s="161"/>
      <c r="SZU120" s="160"/>
      <c r="SZV120" s="160"/>
      <c r="SZW120" s="160"/>
      <c r="SZX120" s="160"/>
      <c r="SZY120" s="334"/>
      <c r="SZZ120" s="163"/>
      <c r="TAA120" s="164"/>
      <c r="TAB120" s="160"/>
      <c r="TAC120" s="160"/>
      <c r="TAD120" s="160"/>
      <c r="TAE120" s="160"/>
      <c r="TAF120" s="161"/>
      <c r="TAG120" s="160"/>
      <c r="TAH120" s="160"/>
      <c r="TAI120" s="160"/>
      <c r="TAJ120" s="160"/>
      <c r="TAK120" s="334"/>
      <c r="TAL120" s="163"/>
      <c r="TAM120" s="164"/>
      <c r="TAN120" s="160"/>
      <c r="TAO120" s="160"/>
      <c r="TAP120" s="160"/>
      <c r="TAQ120" s="160"/>
      <c r="TAR120" s="161"/>
      <c r="TAS120" s="160"/>
      <c r="TAT120" s="160"/>
      <c r="TAU120" s="160"/>
      <c r="TAV120" s="160"/>
      <c r="TAW120" s="334"/>
      <c r="TAX120" s="163"/>
      <c r="TAY120" s="164"/>
      <c r="TAZ120" s="160"/>
      <c r="TBA120" s="160"/>
      <c r="TBB120" s="160"/>
      <c r="TBC120" s="160"/>
      <c r="TBD120" s="161"/>
      <c r="TBE120" s="160"/>
      <c r="TBF120" s="160"/>
      <c r="TBG120" s="160"/>
      <c r="TBH120" s="160"/>
      <c r="TBI120" s="334"/>
      <c r="TBJ120" s="163"/>
      <c r="TBK120" s="164"/>
      <c r="TBL120" s="160"/>
      <c r="TBM120" s="160"/>
      <c r="TBN120" s="160"/>
      <c r="TBO120" s="160"/>
      <c r="TBP120" s="161"/>
      <c r="TBQ120" s="160"/>
      <c r="TBR120" s="160"/>
      <c r="TBS120" s="160"/>
      <c r="TBT120" s="160"/>
      <c r="TBU120" s="334"/>
      <c r="TBV120" s="163"/>
      <c r="TBW120" s="164"/>
      <c r="TBX120" s="160"/>
      <c r="TBY120" s="160"/>
      <c r="TBZ120" s="160"/>
      <c r="TCA120" s="160"/>
      <c r="TCB120" s="161"/>
      <c r="TCC120" s="160"/>
      <c r="TCD120" s="160"/>
      <c r="TCE120" s="160"/>
      <c r="TCF120" s="160"/>
      <c r="TCG120" s="334"/>
      <c r="TCH120" s="163"/>
      <c r="TCI120" s="164"/>
      <c r="TCJ120" s="160"/>
      <c r="TCK120" s="160"/>
      <c r="TCL120" s="160"/>
      <c r="TCM120" s="160"/>
      <c r="TCN120" s="161"/>
      <c r="TCO120" s="160"/>
      <c r="TCP120" s="160"/>
      <c r="TCQ120" s="160"/>
      <c r="TCR120" s="160"/>
      <c r="TCS120" s="334"/>
      <c r="TCT120" s="163"/>
      <c r="TCU120" s="164"/>
      <c r="TCV120" s="160"/>
      <c r="TCW120" s="160"/>
      <c r="TCX120" s="160"/>
      <c r="TCY120" s="160"/>
      <c r="TCZ120" s="161"/>
      <c r="TDA120" s="160"/>
      <c r="TDB120" s="160"/>
      <c r="TDC120" s="160"/>
      <c r="TDD120" s="160"/>
      <c r="TDE120" s="334"/>
      <c r="TDF120" s="163"/>
      <c r="TDG120" s="164"/>
      <c r="TDH120" s="160"/>
      <c r="TDI120" s="160"/>
      <c r="TDJ120" s="160"/>
      <c r="TDK120" s="160"/>
      <c r="TDL120" s="161"/>
      <c r="TDM120" s="160"/>
      <c r="TDN120" s="160"/>
      <c r="TDO120" s="160"/>
      <c r="TDP120" s="160"/>
      <c r="TDQ120" s="334"/>
      <c r="TDR120" s="163"/>
      <c r="TDS120" s="164"/>
      <c r="TDT120" s="160"/>
      <c r="TDU120" s="160"/>
      <c r="TDV120" s="160"/>
      <c r="TDW120" s="160"/>
      <c r="TDX120" s="161"/>
      <c r="TDY120" s="160"/>
      <c r="TDZ120" s="160"/>
      <c r="TEA120" s="160"/>
      <c r="TEB120" s="160"/>
      <c r="TEC120" s="334"/>
      <c r="TED120" s="163"/>
      <c r="TEE120" s="164"/>
      <c r="TEF120" s="160"/>
      <c r="TEG120" s="160"/>
      <c r="TEH120" s="160"/>
      <c r="TEI120" s="160"/>
      <c r="TEJ120" s="161"/>
      <c r="TEK120" s="160"/>
      <c r="TEL120" s="160"/>
      <c r="TEM120" s="160"/>
      <c r="TEN120" s="160"/>
      <c r="TEO120" s="334"/>
      <c r="TEP120" s="163"/>
      <c r="TEQ120" s="164"/>
      <c r="TER120" s="160"/>
      <c r="TES120" s="160"/>
      <c r="TET120" s="160"/>
      <c r="TEU120" s="160"/>
      <c r="TEV120" s="161"/>
      <c r="TEW120" s="160"/>
      <c r="TEX120" s="160"/>
      <c r="TEY120" s="160"/>
      <c r="TEZ120" s="160"/>
      <c r="TFA120" s="334"/>
      <c r="TFB120" s="163"/>
      <c r="TFC120" s="164"/>
      <c r="TFD120" s="160"/>
      <c r="TFE120" s="160"/>
      <c r="TFF120" s="160"/>
      <c r="TFG120" s="160"/>
      <c r="TFH120" s="161"/>
      <c r="TFI120" s="160"/>
      <c r="TFJ120" s="160"/>
      <c r="TFK120" s="160"/>
      <c r="TFL120" s="160"/>
      <c r="TFM120" s="334"/>
      <c r="TFN120" s="163"/>
      <c r="TFO120" s="164"/>
      <c r="TFP120" s="160"/>
      <c r="TFQ120" s="160"/>
      <c r="TFR120" s="160"/>
      <c r="TFS120" s="160"/>
      <c r="TFT120" s="161"/>
      <c r="TFU120" s="160"/>
      <c r="TFV120" s="160"/>
      <c r="TFW120" s="160"/>
      <c r="TFX120" s="160"/>
      <c r="TFY120" s="334"/>
      <c r="TFZ120" s="163"/>
      <c r="TGA120" s="164"/>
      <c r="TGB120" s="160"/>
      <c r="TGC120" s="160"/>
      <c r="TGD120" s="160"/>
      <c r="TGE120" s="160"/>
      <c r="TGF120" s="161"/>
      <c r="TGG120" s="160"/>
      <c r="TGH120" s="160"/>
      <c r="TGI120" s="160"/>
      <c r="TGJ120" s="160"/>
      <c r="TGK120" s="334"/>
      <c r="TGL120" s="163"/>
      <c r="TGM120" s="164"/>
      <c r="TGN120" s="160"/>
      <c r="TGO120" s="160"/>
      <c r="TGP120" s="160"/>
      <c r="TGQ120" s="160"/>
      <c r="TGR120" s="161"/>
      <c r="TGS120" s="160"/>
      <c r="TGT120" s="160"/>
      <c r="TGU120" s="160"/>
      <c r="TGV120" s="160"/>
      <c r="TGW120" s="334"/>
      <c r="TGX120" s="163"/>
      <c r="TGY120" s="164"/>
      <c r="TGZ120" s="160"/>
      <c r="THA120" s="160"/>
      <c r="THB120" s="160"/>
      <c r="THC120" s="160"/>
      <c r="THD120" s="161"/>
      <c r="THE120" s="160"/>
      <c r="THF120" s="160"/>
      <c r="THG120" s="160"/>
      <c r="THH120" s="160"/>
      <c r="THI120" s="334"/>
      <c r="THJ120" s="163"/>
      <c r="THK120" s="164"/>
      <c r="THL120" s="160"/>
      <c r="THM120" s="160"/>
      <c r="THN120" s="160"/>
      <c r="THO120" s="160"/>
      <c r="THP120" s="161"/>
      <c r="THQ120" s="160"/>
      <c r="THR120" s="160"/>
      <c r="THS120" s="160"/>
      <c r="THT120" s="160"/>
      <c r="THU120" s="334"/>
      <c r="THV120" s="163"/>
      <c r="THW120" s="164"/>
      <c r="THX120" s="160"/>
      <c r="THY120" s="160"/>
      <c r="THZ120" s="160"/>
      <c r="TIA120" s="160"/>
      <c r="TIB120" s="161"/>
      <c r="TIC120" s="160"/>
      <c r="TID120" s="160"/>
      <c r="TIE120" s="160"/>
      <c r="TIF120" s="160"/>
      <c r="TIG120" s="334"/>
      <c r="TIH120" s="163"/>
      <c r="TII120" s="164"/>
      <c r="TIJ120" s="160"/>
      <c r="TIK120" s="160"/>
      <c r="TIL120" s="160"/>
      <c r="TIM120" s="160"/>
      <c r="TIN120" s="161"/>
      <c r="TIO120" s="160"/>
      <c r="TIP120" s="160"/>
      <c r="TIQ120" s="160"/>
      <c r="TIR120" s="160"/>
      <c r="TIS120" s="334"/>
      <c r="TIT120" s="163"/>
      <c r="TIU120" s="164"/>
      <c r="TIV120" s="160"/>
      <c r="TIW120" s="160"/>
      <c r="TIX120" s="160"/>
      <c r="TIY120" s="160"/>
      <c r="TIZ120" s="161"/>
      <c r="TJA120" s="160"/>
      <c r="TJB120" s="160"/>
      <c r="TJC120" s="160"/>
      <c r="TJD120" s="160"/>
      <c r="TJE120" s="334"/>
      <c r="TJF120" s="163"/>
      <c r="TJG120" s="164"/>
      <c r="TJH120" s="160"/>
      <c r="TJI120" s="160"/>
      <c r="TJJ120" s="160"/>
      <c r="TJK120" s="160"/>
      <c r="TJL120" s="161"/>
      <c r="TJM120" s="160"/>
      <c r="TJN120" s="160"/>
      <c r="TJO120" s="160"/>
      <c r="TJP120" s="160"/>
      <c r="TJQ120" s="334"/>
      <c r="TJR120" s="163"/>
      <c r="TJS120" s="164"/>
      <c r="TJT120" s="160"/>
      <c r="TJU120" s="160"/>
      <c r="TJV120" s="160"/>
      <c r="TJW120" s="160"/>
      <c r="TJX120" s="161"/>
      <c r="TJY120" s="160"/>
      <c r="TJZ120" s="160"/>
      <c r="TKA120" s="160"/>
      <c r="TKB120" s="160"/>
      <c r="TKC120" s="334"/>
      <c r="TKD120" s="163"/>
      <c r="TKE120" s="164"/>
      <c r="TKF120" s="160"/>
      <c r="TKG120" s="160"/>
      <c r="TKH120" s="160"/>
      <c r="TKI120" s="160"/>
      <c r="TKJ120" s="161"/>
      <c r="TKK120" s="160"/>
      <c r="TKL120" s="160"/>
      <c r="TKM120" s="160"/>
      <c r="TKN120" s="160"/>
      <c r="TKO120" s="334"/>
      <c r="TKP120" s="163"/>
      <c r="TKQ120" s="164"/>
      <c r="TKR120" s="160"/>
      <c r="TKS120" s="160"/>
      <c r="TKT120" s="160"/>
      <c r="TKU120" s="160"/>
      <c r="TKV120" s="161"/>
      <c r="TKW120" s="160"/>
      <c r="TKX120" s="160"/>
      <c r="TKY120" s="160"/>
      <c r="TKZ120" s="160"/>
      <c r="TLA120" s="334"/>
      <c r="TLB120" s="163"/>
      <c r="TLC120" s="164"/>
      <c r="TLD120" s="160"/>
      <c r="TLE120" s="160"/>
      <c r="TLF120" s="160"/>
      <c r="TLG120" s="160"/>
      <c r="TLH120" s="161"/>
      <c r="TLI120" s="160"/>
      <c r="TLJ120" s="160"/>
      <c r="TLK120" s="160"/>
      <c r="TLL120" s="160"/>
      <c r="TLM120" s="334"/>
      <c r="TLN120" s="163"/>
      <c r="TLO120" s="164"/>
      <c r="TLP120" s="160"/>
      <c r="TLQ120" s="160"/>
      <c r="TLR120" s="160"/>
      <c r="TLS120" s="160"/>
      <c r="TLT120" s="161"/>
      <c r="TLU120" s="160"/>
      <c r="TLV120" s="160"/>
      <c r="TLW120" s="160"/>
      <c r="TLX120" s="160"/>
      <c r="TLY120" s="334"/>
      <c r="TLZ120" s="163"/>
      <c r="TMA120" s="164"/>
      <c r="TMB120" s="160"/>
      <c r="TMC120" s="160"/>
      <c r="TMD120" s="160"/>
      <c r="TME120" s="160"/>
      <c r="TMF120" s="161"/>
      <c r="TMG120" s="160"/>
      <c r="TMH120" s="160"/>
      <c r="TMI120" s="160"/>
      <c r="TMJ120" s="160"/>
      <c r="TMK120" s="334"/>
      <c r="TML120" s="163"/>
      <c r="TMM120" s="164"/>
      <c r="TMN120" s="160"/>
      <c r="TMO120" s="160"/>
      <c r="TMP120" s="160"/>
      <c r="TMQ120" s="160"/>
      <c r="TMR120" s="161"/>
      <c r="TMS120" s="160"/>
      <c r="TMT120" s="160"/>
      <c r="TMU120" s="160"/>
      <c r="TMV120" s="160"/>
      <c r="TMW120" s="334"/>
      <c r="TMX120" s="163"/>
      <c r="TMY120" s="164"/>
      <c r="TMZ120" s="160"/>
      <c r="TNA120" s="160"/>
      <c r="TNB120" s="160"/>
      <c r="TNC120" s="160"/>
      <c r="TND120" s="161"/>
      <c r="TNE120" s="160"/>
      <c r="TNF120" s="160"/>
      <c r="TNG120" s="160"/>
      <c r="TNH120" s="160"/>
      <c r="TNI120" s="334"/>
      <c r="TNJ120" s="163"/>
      <c r="TNK120" s="164"/>
      <c r="TNL120" s="160"/>
      <c r="TNM120" s="160"/>
      <c r="TNN120" s="160"/>
      <c r="TNO120" s="160"/>
      <c r="TNP120" s="161"/>
      <c r="TNQ120" s="160"/>
      <c r="TNR120" s="160"/>
      <c r="TNS120" s="160"/>
      <c r="TNT120" s="160"/>
      <c r="TNU120" s="334"/>
      <c r="TNV120" s="163"/>
      <c r="TNW120" s="164"/>
      <c r="TNX120" s="160"/>
      <c r="TNY120" s="160"/>
      <c r="TNZ120" s="160"/>
      <c r="TOA120" s="160"/>
      <c r="TOB120" s="161"/>
      <c r="TOC120" s="160"/>
      <c r="TOD120" s="160"/>
      <c r="TOE120" s="160"/>
      <c r="TOF120" s="160"/>
      <c r="TOG120" s="334"/>
      <c r="TOH120" s="163"/>
      <c r="TOI120" s="164"/>
      <c r="TOJ120" s="160"/>
      <c r="TOK120" s="160"/>
      <c r="TOL120" s="160"/>
      <c r="TOM120" s="160"/>
      <c r="TON120" s="161"/>
      <c r="TOO120" s="160"/>
      <c r="TOP120" s="160"/>
      <c r="TOQ120" s="160"/>
      <c r="TOR120" s="160"/>
      <c r="TOS120" s="334"/>
      <c r="TOT120" s="163"/>
      <c r="TOU120" s="164"/>
      <c r="TOV120" s="160"/>
      <c r="TOW120" s="160"/>
      <c r="TOX120" s="160"/>
      <c r="TOY120" s="160"/>
      <c r="TOZ120" s="161"/>
      <c r="TPA120" s="160"/>
      <c r="TPB120" s="160"/>
      <c r="TPC120" s="160"/>
      <c r="TPD120" s="160"/>
      <c r="TPE120" s="334"/>
      <c r="TPF120" s="163"/>
      <c r="TPG120" s="164"/>
      <c r="TPH120" s="160"/>
      <c r="TPI120" s="160"/>
      <c r="TPJ120" s="160"/>
      <c r="TPK120" s="160"/>
      <c r="TPL120" s="161"/>
      <c r="TPM120" s="160"/>
      <c r="TPN120" s="160"/>
      <c r="TPO120" s="160"/>
      <c r="TPP120" s="160"/>
      <c r="TPQ120" s="334"/>
      <c r="TPR120" s="163"/>
      <c r="TPS120" s="164"/>
      <c r="TPT120" s="160"/>
      <c r="TPU120" s="160"/>
      <c r="TPV120" s="160"/>
      <c r="TPW120" s="160"/>
      <c r="TPX120" s="161"/>
      <c r="TPY120" s="160"/>
      <c r="TPZ120" s="160"/>
      <c r="TQA120" s="160"/>
      <c r="TQB120" s="160"/>
      <c r="TQC120" s="334"/>
      <c r="TQD120" s="163"/>
      <c r="TQE120" s="164"/>
      <c r="TQF120" s="160"/>
      <c r="TQG120" s="160"/>
      <c r="TQH120" s="160"/>
      <c r="TQI120" s="160"/>
      <c r="TQJ120" s="161"/>
      <c r="TQK120" s="160"/>
      <c r="TQL120" s="160"/>
      <c r="TQM120" s="160"/>
      <c r="TQN120" s="160"/>
      <c r="TQO120" s="334"/>
      <c r="TQP120" s="163"/>
      <c r="TQQ120" s="164"/>
      <c r="TQR120" s="160"/>
      <c r="TQS120" s="160"/>
      <c r="TQT120" s="160"/>
      <c r="TQU120" s="160"/>
      <c r="TQV120" s="161"/>
      <c r="TQW120" s="160"/>
      <c r="TQX120" s="160"/>
      <c r="TQY120" s="160"/>
      <c r="TQZ120" s="160"/>
      <c r="TRA120" s="334"/>
      <c r="TRB120" s="163"/>
      <c r="TRC120" s="164"/>
      <c r="TRD120" s="160"/>
      <c r="TRE120" s="160"/>
      <c r="TRF120" s="160"/>
      <c r="TRG120" s="160"/>
      <c r="TRH120" s="161"/>
      <c r="TRI120" s="160"/>
      <c r="TRJ120" s="160"/>
      <c r="TRK120" s="160"/>
      <c r="TRL120" s="160"/>
      <c r="TRM120" s="334"/>
      <c r="TRN120" s="163"/>
      <c r="TRO120" s="164"/>
      <c r="TRP120" s="160"/>
      <c r="TRQ120" s="160"/>
      <c r="TRR120" s="160"/>
      <c r="TRS120" s="160"/>
      <c r="TRT120" s="161"/>
      <c r="TRU120" s="160"/>
      <c r="TRV120" s="160"/>
      <c r="TRW120" s="160"/>
      <c r="TRX120" s="160"/>
      <c r="TRY120" s="334"/>
      <c r="TRZ120" s="163"/>
      <c r="TSA120" s="164"/>
      <c r="TSB120" s="160"/>
      <c r="TSC120" s="160"/>
      <c r="TSD120" s="160"/>
      <c r="TSE120" s="160"/>
      <c r="TSF120" s="161"/>
      <c r="TSG120" s="160"/>
      <c r="TSH120" s="160"/>
      <c r="TSI120" s="160"/>
      <c r="TSJ120" s="160"/>
      <c r="TSK120" s="334"/>
      <c r="TSL120" s="163"/>
      <c r="TSM120" s="164"/>
      <c r="TSN120" s="160"/>
      <c r="TSO120" s="160"/>
      <c r="TSP120" s="160"/>
      <c r="TSQ120" s="160"/>
      <c r="TSR120" s="161"/>
      <c r="TSS120" s="160"/>
      <c r="TST120" s="160"/>
      <c r="TSU120" s="160"/>
      <c r="TSV120" s="160"/>
      <c r="TSW120" s="334"/>
      <c r="TSX120" s="163"/>
      <c r="TSY120" s="164"/>
      <c r="TSZ120" s="160"/>
      <c r="TTA120" s="160"/>
      <c r="TTB120" s="160"/>
      <c r="TTC120" s="160"/>
      <c r="TTD120" s="161"/>
      <c r="TTE120" s="160"/>
      <c r="TTF120" s="160"/>
      <c r="TTG120" s="160"/>
      <c r="TTH120" s="160"/>
      <c r="TTI120" s="334"/>
      <c r="TTJ120" s="163"/>
      <c r="TTK120" s="164"/>
      <c r="TTL120" s="160"/>
      <c r="TTM120" s="160"/>
      <c r="TTN120" s="160"/>
      <c r="TTO120" s="160"/>
      <c r="TTP120" s="161"/>
      <c r="TTQ120" s="160"/>
      <c r="TTR120" s="160"/>
      <c r="TTS120" s="160"/>
      <c r="TTT120" s="160"/>
      <c r="TTU120" s="334"/>
      <c r="TTV120" s="163"/>
      <c r="TTW120" s="164"/>
      <c r="TTX120" s="160"/>
      <c r="TTY120" s="160"/>
      <c r="TTZ120" s="160"/>
      <c r="TUA120" s="160"/>
      <c r="TUB120" s="161"/>
      <c r="TUC120" s="160"/>
      <c r="TUD120" s="160"/>
      <c r="TUE120" s="160"/>
      <c r="TUF120" s="160"/>
      <c r="TUG120" s="334"/>
      <c r="TUH120" s="163"/>
      <c r="TUI120" s="164"/>
      <c r="TUJ120" s="160"/>
      <c r="TUK120" s="160"/>
      <c r="TUL120" s="160"/>
      <c r="TUM120" s="160"/>
      <c r="TUN120" s="161"/>
      <c r="TUO120" s="160"/>
      <c r="TUP120" s="160"/>
      <c r="TUQ120" s="160"/>
      <c r="TUR120" s="160"/>
      <c r="TUS120" s="334"/>
      <c r="TUT120" s="163"/>
      <c r="TUU120" s="164"/>
      <c r="TUV120" s="160"/>
      <c r="TUW120" s="160"/>
      <c r="TUX120" s="160"/>
      <c r="TUY120" s="160"/>
      <c r="TUZ120" s="161"/>
      <c r="TVA120" s="160"/>
      <c r="TVB120" s="160"/>
      <c r="TVC120" s="160"/>
      <c r="TVD120" s="160"/>
      <c r="TVE120" s="334"/>
      <c r="TVF120" s="163"/>
      <c r="TVG120" s="164"/>
      <c r="TVH120" s="160"/>
      <c r="TVI120" s="160"/>
      <c r="TVJ120" s="160"/>
      <c r="TVK120" s="160"/>
      <c r="TVL120" s="161"/>
      <c r="TVM120" s="160"/>
      <c r="TVN120" s="160"/>
      <c r="TVO120" s="160"/>
      <c r="TVP120" s="160"/>
      <c r="TVQ120" s="334"/>
      <c r="TVR120" s="163"/>
      <c r="TVS120" s="164"/>
      <c r="TVT120" s="160"/>
      <c r="TVU120" s="160"/>
      <c r="TVV120" s="160"/>
      <c r="TVW120" s="160"/>
      <c r="TVX120" s="161"/>
      <c r="TVY120" s="160"/>
      <c r="TVZ120" s="160"/>
      <c r="TWA120" s="160"/>
      <c r="TWB120" s="160"/>
      <c r="TWC120" s="334"/>
      <c r="TWD120" s="163"/>
      <c r="TWE120" s="164"/>
      <c r="TWF120" s="160"/>
      <c r="TWG120" s="160"/>
      <c r="TWH120" s="160"/>
      <c r="TWI120" s="160"/>
      <c r="TWJ120" s="161"/>
      <c r="TWK120" s="160"/>
      <c r="TWL120" s="160"/>
      <c r="TWM120" s="160"/>
      <c r="TWN120" s="160"/>
      <c r="TWO120" s="334"/>
      <c r="TWP120" s="163"/>
      <c r="TWQ120" s="164"/>
      <c r="TWR120" s="160"/>
      <c r="TWS120" s="160"/>
      <c r="TWT120" s="160"/>
      <c r="TWU120" s="160"/>
      <c r="TWV120" s="161"/>
      <c r="TWW120" s="160"/>
      <c r="TWX120" s="160"/>
      <c r="TWY120" s="160"/>
      <c r="TWZ120" s="160"/>
      <c r="TXA120" s="334"/>
      <c r="TXB120" s="163"/>
      <c r="TXC120" s="164"/>
      <c r="TXD120" s="160"/>
      <c r="TXE120" s="160"/>
      <c r="TXF120" s="160"/>
      <c r="TXG120" s="160"/>
      <c r="TXH120" s="161"/>
      <c r="TXI120" s="160"/>
      <c r="TXJ120" s="160"/>
      <c r="TXK120" s="160"/>
      <c r="TXL120" s="160"/>
      <c r="TXM120" s="334"/>
      <c r="TXN120" s="163"/>
      <c r="TXO120" s="164"/>
      <c r="TXP120" s="160"/>
      <c r="TXQ120" s="160"/>
      <c r="TXR120" s="160"/>
      <c r="TXS120" s="160"/>
      <c r="TXT120" s="161"/>
      <c r="TXU120" s="160"/>
      <c r="TXV120" s="160"/>
      <c r="TXW120" s="160"/>
      <c r="TXX120" s="160"/>
      <c r="TXY120" s="334"/>
      <c r="TXZ120" s="163"/>
      <c r="TYA120" s="164"/>
      <c r="TYB120" s="160"/>
      <c r="TYC120" s="160"/>
      <c r="TYD120" s="160"/>
      <c r="TYE120" s="160"/>
      <c r="TYF120" s="161"/>
      <c r="TYG120" s="160"/>
      <c r="TYH120" s="160"/>
      <c r="TYI120" s="160"/>
      <c r="TYJ120" s="160"/>
      <c r="TYK120" s="334"/>
      <c r="TYL120" s="163"/>
      <c r="TYM120" s="164"/>
      <c r="TYN120" s="160"/>
      <c r="TYO120" s="160"/>
      <c r="TYP120" s="160"/>
      <c r="TYQ120" s="160"/>
      <c r="TYR120" s="161"/>
      <c r="TYS120" s="160"/>
      <c r="TYT120" s="160"/>
      <c r="TYU120" s="160"/>
      <c r="TYV120" s="160"/>
      <c r="TYW120" s="334"/>
      <c r="TYX120" s="163"/>
      <c r="TYY120" s="164"/>
      <c r="TYZ120" s="160"/>
      <c r="TZA120" s="160"/>
      <c r="TZB120" s="160"/>
      <c r="TZC120" s="160"/>
      <c r="TZD120" s="161"/>
      <c r="TZE120" s="160"/>
      <c r="TZF120" s="160"/>
      <c r="TZG120" s="160"/>
      <c r="TZH120" s="160"/>
      <c r="TZI120" s="334"/>
      <c r="TZJ120" s="163"/>
      <c r="TZK120" s="164"/>
      <c r="TZL120" s="160"/>
      <c r="TZM120" s="160"/>
      <c r="TZN120" s="160"/>
      <c r="TZO120" s="160"/>
      <c r="TZP120" s="161"/>
      <c r="TZQ120" s="160"/>
      <c r="TZR120" s="160"/>
      <c r="TZS120" s="160"/>
      <c r="TZT120" s="160"/>
      <c r="TZU120" s="334"/>
      <c r="TZV120" s="163"/>
      <c r="TZW120" s="164"/>
      <c r="TZX120" s="160"/>
      <c r="TZY120" s="160"/>
      <c r="TZZ120" s="160"/>
      <c r="UAA120" s="160"/>
      <c r="UAB120" s="161"/>
      <c r="UAC120" s="160"/>
      <c r="UAD120" s="160"/>
      <c r="UAE120" s="160"/>
      <c r="UAF120" s="160"/>
      <c r="UAG120" s="334"/>
      <c r="UAH120" s="163"/>
      <c r="UAI120" s="164"/>
      <c r="UAJ120" s="160"/>
      <c r="UAK120" s="160"/>
      <c r="UAL120" s="160"/>
      <c r="UAM120" s="160"/>
      <c r="UAN120" s="161"/>
      <c r="UAO120" s="160"/>
      <c r="UAP120" s="160"/>
      <c r="UAQ120" s="160"/>
      <c r="UAR120" s="160"/>
      <c r="UAS120" s="334"/>
      <c r="UAT120" s="163"/>
      <c r="UAU120" s="164"/>
      <c r="UAV120" s="160"/>
      <c r="UAW120" s="160"/>
      <c r="UAX120" s="160"/>
      <c r="UAY120" s="160"/>
      <c r="UAZ120" s="161"/>
      <c r="UBA120" s="160"/>
      <c r="UBB120" s="160"/>
      <c r="UBC120" s="160"/>
      <c r="UBD120" s="160"/>
      <c r="UBE120" s="334"/>
      <c r="UBF120" s="163"/>
      <c r="UBG120" s="164"/>
      <c r="UBH120" s="160"/>
      <c r="UBI120" s="160"/>
      <c r="UBJ120" s="160"/>
      <c r="UBK120" s="160"/>
      <c r="UBL120" s="161"/>
      <c r="UBM120" s="160"/>
      <c r="UBN120" s="160"/>
      <c r="UBO120" s="160"/>
      <c r="UBP120" s="160"/>
      <c r="UBQ120" s="334"/>
      <c r="UBR120" s="163"/>
      <c r="UBS120" s="164"/>
      <c r="UBT120" s="160"/>
      <c r="UBU120" s="160"/>
      <c r="UBV120" s="160"/>
      <c r="UBW120" s="160"/>
      <c r="UBX120" s="161"/>
      <c r="UBY120" s="160"/>
      <c r="UBZ120" s="160"/>
      <c r="UCA120" s="160"/>
      <c r="UCB120" s="160"/>
      <c r="UCC120" s="334"/>
      <c r="UCD120" s="163"/>
      <c r="UCE120" s="164"/>
      <c r="UCF120" s="160"/>
      <c r="UCG120" s="160"/>
      <c r="UCH120" s="160"/>
      <c r="UCI120" s="160"/>
      <c r="UCJ120" s="161"/>
      <c r="UCK120" s="160"/>
      <c r="UCL120" s="160"/>
      <c r="UCM120" s="160"/>
      <c r="UCN120" s="160"/>
      <c r="UCO120" s="334"/>
      <c r="UCP120" s="163"/>
      <c r="UCQ120" s="164"/>
      <c r="UCR120" s="160"/>
      <c r="UCS120" s="160"/>
      <c r="UCT120" s="160"/>
      <c r="UCU120" s="160"/>
      <c r="UCV120" s="161"/>
      <c r="UCW120" s="160"/>
      <c r="UCX120" s="160"/>
      <c r="UCY120" s="160"/>
      <c r="UCZ120" s="160"/>
      <c r="UDA120" s="334"/>
      <c r="UDB120" s="163"/>
      <c r="UDC120" s="164"/>
      <c r="UDD120" s="160"/>
      <c r="UDE120" s="160"/>
      <c r="UDF120" s="160"/>
      <c r="UDG120" s="160"/>
      <c r="UDH120" s="161"/>
      <c r="UDI120" s="160"/>
      <c r="UDJ120" s="160"/>
      <c r="UDK120" s="160"/>
      <c r="UDL120" s="160"/>
      <c r="UDM120" s="334"/>
      <c r="UDN120" s="163"/>
      <c r="UDO120" s="164"/>
      <c r="UDP120" s="160"/>
      <c r="UDQ120" s="160"/>
      <c r="UDR120" s="160"/>
      <c r="UDS120" s="160"/>
      <c r="UDT120" s="161"/>
      <c r="UDU120" s="160"/>
      <c r="UDV120" s="160"/>
      <c r="UDW120" s="160"/>
      <c r="UDX120" s="160"/>
      <c r="UDY120" s="334"/>
      <c r="UDZ120" s="163"/>
      <c r="UEA120" s="164"/>
      <c r="UEB120" s="160"/>
      <c r="UEC120" s="160"/>
      <c r="UED120" s="160"/>
      <c r="UEE120" s="160"/>
      <c r="UEF120" s="161"/>
      <c r="UEG120" s="160"/>
      <c r="UEH120" s="160"/>
      <c r="UEI120" s="160"/>
      <c r="UEJ120" s="160"/>
      <c r="UEK120" s="334"/>
      <c r="UEL120" s="163"/>
      <c r="UEM120" s="164"/>
      <c r="UEN120" s="160"/>
      <c r="UEO120" s="160"/>
      <c r="UEP120" s="160"/>
      <c r="UEQ120" s="160"/>
      <c r="UER120" s="161"/>
      <c r="UES120" s="160"/>
      <c r="UET120" s="160"/>
      <c r="UEU120" s="160"/>
      <c r="UEV120" s="160"/>
      <c r="UEW120" s="334"/>
      <c r="UEX120" s="163"/>
      <c r="UEY120" s="164"/>
      <c r="UEZ120" s="160"/>
      <c r="UFA120" s="160"/>
      <c r="UFB120" s="160"/>
      <c r="UFC120" s="160"/>
      <c r="UFD120" s="161"/>
      <c r="UFE120" s="160"/>
      <c r="UFF120" s="160"/>
      <c r="UFG120" s="160"/>
      <c r="UFH120" s="160"/>
      <c r="UFI120" s="334"/>
      <c r="UFJ120" s="163"/>
      <c r="UFK120" s="164"/>
      <c r="UFL120" s="160"/>
      <c r="UFM120" s="160"/>
      <c r="UFN120" s="160"/>
      <c r="UFO120" s="160"/>
      <c r="UFP120" s="161"/>
      <c r="UFQ120" s="160"/>
      <c r="UFR120" s="160"/>
      <c r="UFS120" s="160"/>
      <c r="UFT120" s="160"/>
      <c r="UFU120" s="334"/>
      <c r="UFV120" s="163"/>
      <c r="UFW120" s="164"/>
      <c r="UFX120" s="160"/>
      <c r="UFY120" s="160"/>
      <c r="UFZ120" s="160"/>
      <c r="UGA120" s="160"/>
      <c r="UGB120" s="161"/>
      <c r="UGC120" s="160"/>
      <c r="UGD120" s="160"/>
      <c r="UGE120" s="160"/>
      <c r="UGF120" s="160"/>
      <c r="UGG120" s="334"/>
      <c r="UGH120" s="163"/>
      <c r="UGI120" s="164"/>
      <c r="UGJ120" s="160"/>
      <c r="UGK120" s="160"/>
      <c r="UGL120" s="160"/>
      <c r="UGM120" s="160"/>
      <c r="UGN120" s="161"/>
      <c r="UGO120" s="160"/>
      <c r="UGP120" s="160"/>
      <c r="UGQ120" s="160"/>
      <c r="UGR120" s="160"/>
      <c r="UGS120" s="334"/>
      <c r="UGT120" s="163"/>
      <c r="UGU120" s="164"/>
      <c r="UGV120" s="160"/>
      <c r="UGW120" s="160"/>
      <c r="UGX120" s="160"/>
      <c r="UGY120" s="160"/>
      <c r="UGZ120" s="161"/>
      <c r="UHA120" s="160"/>
      <c r="UHB120" s="160"/>
      <c r="UHC120" s="160"/>
      <c r="UHD120" s="160"/>
      <c r="UHE120" s="334"/>
      <c r="UHF120" s="163"/>
      <c r="UHG120" s="164"/>
      <c r="UHH120" s="160"/>
      <c r="UHI120" s="160"/>
      <c r="UHJ120" s="160"/>
      <c r="UHK120" s="160"/>
      <c r="UHL120" s="161"/>
      <c r="UHM120" s="160"/>
      <c r="UHN120" s="160"/>
      <c r="UHO120" s="160"/>
      <c r="UHP120" s="160"/>
      <c r="UHQ120" s="334"/>
      <c r="UHR120" s="163"/>
      <c r="UHS120" s="164"/>
      <c r="UHT120" s="160"/>
      <c r="UHU120" s="160"/>
      <c r="UHV120" s="160"/>
      <c r="UHW120" s="160"/>
      <c r="UHX120" s="161"/>
      <c r="UHY120" s="160"/>
      <c r="UHZ120" s="160"/>
      <c r="UIA120" s="160"/>
      <c r="UIB120" s="160"/>
      <c r="UIC120" s="334"/>
      <c r="UID120" s="163"/>
      <c r="UIE120" s="164"/>
      <c r="UIF120" s="160"/>
      <c r="UIG120" s="160"/>
      <c r="UIH120" s="160"/>
      <c r="UII120" s="160"/>
      <c r="UIJ120" s="161"/>
      <c r="UIK120" s="160"/>
      <c r="UIL120" s="160"/>
      <c r="UIM120" s="160"/>
      <c r="UIN120" s="160"/>
      <c r="UIO120" s="334"/>
      <c r="UIP120" s="163"/>
      <c r="UIQ120" s="164"/>
      <c r="UIR120" s="160"/>
      <c r="UIS120" s="160"/>
      <c r="UIT120" s="160"/>
      <c r="UIU120" s="160"/>
      <c r="UIV120" s="161"/>
      <c r="UIW120" s="160"/>
      <c r="UIX120" s="160"/>
      <c r="UIY120" s="160"/>
      <c r="UIZ120" s="160"/>
      <c r="UJA120" s="334"/>
      <c r="UJB120" s="163"/>
      <c r="UJC120" s="164"/>
      <c r="UJD120" s="160"/>
      <c r="UJE120" s="160"/>
      <c r="UJF120" s="160"/>
      <c r="UJG120" s="160"/>
      <c r="UJH120" s="161"/>
      <c r="UJI120" s="160"/>
      <c r="UJJ120" s="160"/>
      <c r="UJK120" s="160"/>
      <c r="UJL120" s="160"/>
      <c r="UJM120" s="334"/>
      <c r="UJN120" s="163"/>
      <c r="UJO120" s="164"/>
      <c r="UJP120" s="160"/>
      <c r="UJQ120" s="160"/>
      <c r="UJR120" s="160"/>
      <c r="UJS120" s="160"/>
      <c r="UJT120" s="161"/>
      <c r="UJU120" s="160"/>
      <c r="UJV120" s="160"/>
      <c r="UJW120" s="160"/>
      <c r="UJX120" s="160"/>
      <c r="UJY120" s="334"/>
      <c r="UJZ120" s="163"/>
      <c r="UKA120" s="164"/>
      <c r="UKB120" s="160"/>
      <c r="UKC120" s="160"/>
      <c r="UKD120" s="160"/>
      <c r="UKE120" s="160"/>
      <c r="UKF120" s="161"/>
      <c r="UKG120" s="160"/>
      <c r="UKH120" s="160"/>
      <c r="UKI120" s="160"/>
      <c r="UKJ120" s="160"/>
      <c r="UKK120" s="334"/>
      <c r="UKL120" s="163"/>
      <c r="UKM120" s="164"/>
      <c r="UKN120" s="160"/>
      <c r="UKO120" s="160"/>
      <c r="UKP120" s="160"/>
      <c r="UKQ120" s="160"/>
      <c r="UKR120" s="161"/>
      <c r="UKS120" s="160"/>
      <c r="UKT120" s="160"/>
      <c r="UKU120" s="160"/>
      <c r="UKV120" s="160"/>
      <c r="UKW120" s="334"/>
      <c r="UKX120" s="163"/>
      <c r="UKY120" s="164"/>
      <c r="UKZ120" s="160"/>
      <c r="ULA120" s="160"/>
      <c r="ULB120" s="160"/>
      <c r="ULC120" s="160"/>
      <c r="ULD120" s="161"/>
      <c r="ULE120" s="160"/>
      <c r="ULF120" s="160"/>
      <c r="ULG120" s="160"/>
      <c r="ULH120" s="160"/>
      <c r="ULI120" s="334"/>
      <c r="ULJ120" s="163"/>
      <c r="ULK120" s="164"/>
      <c r="ULL120" s="160"/>
      <c r="ULM120" s="160"/>
      <c r="ULN120" s="160"/>
      <c r="ULO120" s="160"/>
      <c r="ULP120" s="161"/>
      <c r="ULQ120" s="160"/>
      <c r="ULR120" s="160"/>
      <c r="ULS120" s="160"/>
      <c r="ULT120" s="160"/>
      <c r="ULU120" s="334"/>
      <c r="ULV120" s="163"/>
      <c r="ULW120" s="164"/>
      <c r="ULX120" s="160"/>
      <c r="ULY120" s="160"/>
      <c r="ULZ120" s="160"/>
      <c r="UMA120" s="160"/>
      <c r="UMB120" s="161"/>
      <c r="UMC120" s="160"/>
      <c r="UMD120" s="160"/>
      <c r="UME120" s="160"/>
      <c r="UMF120" s="160"/>
      <c r="UMG120" s="334"/>
      <c r="UMH120" s="163"/>
      <c r="UMI120" s="164"/>
      <c r="UMJ120" s="160"/>
      <c r="UMK120" s="160"/>
      <c r="UML120" s="160"/>
      <c r="UMM120" s="160"/>
      <c r="UMN120" s="161"/>
      <c r="UMO120" s="160"/>
      <c r="UMP120" s="160"/>
      <c r="UMQ120" s="160"/>
      <c r="UMR120" s="160"/>
      <c r="UMS120" s="334"/>
      <c r="UMT120" s="163"/>
      <c r="UMU120" s="164"/>
      <c r="UMV120" s="160"/>
      <c r="UMW120" s="160"/>
      <c r="UMX120" s="160"/>
      <c r="UMY120" s="160"/>
      <c r="UMZ120" s="161"/>
      <c r="UNA120" s="160"/>
      <c r="UNB120" s="160"/>
      <c r="UNC120" s="160"/>
      <c r="UND120" s="160"/>
      <c r="UNE120" s="334"/>
      <c r="UNF120" s="163"/>
      <c r="UNG120" s="164"/>
      <c r="UNH120" s="160"/>
      <c r="UNI120" s="160"/>
      <c r="UNJ120" s="160"/>
      <c r="UNK120" s="160"/>
      <c r="UNL120" s="161"/>
      <c r="UNM120" s="160"/>
      <c r="UNN120" s="160"/>
      <c r="UNO120" s="160"/>
      <c r="UNP120" s="160"/>
      <c r="UNQ120" s="334"/>
      <c r="UNR120" s="163"/>
      <c r="UNS120" s="164"/>
      <c r="UNT120" s="160"/>
      <c r="UNU120" s="160"/>
      <c r="UNV120" s="160"/>
      <c r="UNW120" s="160"/>
      <c r="UNX120" s="161"/>
      <c r="UNY120" s="160"/>
      <c r="UNZ120" s="160"/>
      <c r="UOA120" s="160"/>
      <c r="UOB120" s="160"/>
      <c r="UOC120" s="334"/>
      <c r="UOD120" s="163"/>
      <c r="UOE120" s="164"/>
      <c r="UOF120" s="160"/>
      <c r="UOG120" s="160"/>
      <c r="UOH120" s="160"/>
      <c r="UOI120" s="160"/>
      <c r="UOJ120" s="161"/>
      <c r="UOK120" s="160"/>
      <c r="UOL120" s="160"/>
      <c r="UOM120" s="160"/>
      <c r="UON120" s="160"/>
      <c r="UOO120" s="334"/>
      <c r="UOP120" s="163"/>
      <c r="UOQ120" s="164"/>
      <c r="UOR120" s="160"/>
      <c r="UOS120" s="160"/>
      <c r="UOT120" s="160"/>
      <c r="UOU120" s="160"/>
      <c r="UOV120" s="161"/>
      <c r="UOW120" s="160"/>
      <c r="UOX120" s="160"/>
      <c r="UOY120" s="160"/>
      <c r="UOZ120" s="160"/>
      <c r="UPA120" s="334"/>
      <c r="UPB120" s="163"/>
      <c r="UPC120" s="164"/>
      <c r="UPD120" s="160"/>
      <c r="UPE120" s="160"/>
      <c r="UPF120" s="160"/>
      <c r="UPG120" s="160"/>
      <c r="UPH120" s="161"/>
      <c r="UPI120" s="160"/>
      <c r="UPJ120" s="160"/>
      <c r="UPK120" s="160"/>
      <c r="UPL120" s="160"/>
      <c r="UPM120" s="334"/>
      <c r="UPN120" s="163"/>
      <c r="UPO120" s="164"/>
      <c r="UPP120" s="160"/>
      <c r="UPQ120" s="160"/>
      <c r="UPR120" s="160"/>
      <c r="UPS120" s="160"/>
      <c r="UPT120" s="161"/>
      <c r="UPU120" s="160"/>
      <c r="UPV120" s="160"/>
      <c r="UPW120" s="160"/>
      <c r="UPX120" s="160"/>
      <c r="UPY120" s="334"/>
      <c r="UPZ120" s="163"/>
      <c r="UQA120" s="164"/>
      <c r="UQB120" s="160"/>
      <c r="UQC120" s="160"/>
      <c r="UQD120" s="160"/>
      <c r="UQE120" s="160"/>
      <c r="UQF120" s="161"/>
      <c r="UQG120" s="160"/>
      <c r="UQH120" s="160"/>
      <c r="UQI120" s="160"/>
      <c r="UQJ120" s="160"/>
      <c r="UQK120" s="334"/>
      <c r="UQL120" s="163"/>
      <c r="UQM120" s="164"/>
      <c r="UQN120" s="160"/>
      <c r="UQO120" s="160"/>
      <c r="UQP120" s="160"/>
      <c r="UQQ120" s="160"/>
      <c r="UQR120" s="161"/>
      <c r="UQS120" s="160"/>
      <c r="UQT120" s="160"/>
      <c r="UQU120" s="160"/>
      <c r="UQV120" s="160"/>
      <c r="UQW120" s="334"/>
      <c r="UQX120" s="163"/>
      <c r="UQY120" s="164"/>
      <c r="UQZ120" s="160"/>
      <c r="URA120" s="160"/>
      <c r="URB120" s="160"/>
      <c r="URC120" s="160"/>
      <c r="URD120" s="161"/>
      <c r="URE120" s="160"/>
      <c r="URF120" s="160"/>
      <c r="URG120" s="160"/>
      <c r="URH120" s="160"/>
      <c r="URI120" s="334"/>
      <c r="URJ120" s="163"/>
      <c r="URK120" s="164"/>
      <c r="URL120" s="160"/>
      <c r="URM120" s="160"/>
      <c r="URN120" s="160"/>
      <c r="URO120" s="160"/>
      <c r="URP120" s="161"/>
      <c r="URQ120" s="160"/>
      <c r="URR120" s="160"/>
      <c r="URS120" s="160"/>
      <c r="URT120" s="160"/>
      <c r="URU120" s="334"/>
      <c r="URV120" s="163"/>
      <c r="URW120" s="164"/>
      <c r="URX120" s="160"/>
      <c r="URY120" s="160"/>
      <c r="URZ120" s="160"/>
      <c r="USA120" s="160"/>
      <c r="USB120" s="161"/>
      <c r="USC120" s="160"/>
      <c r="USD120" s="160"/>
      <c r="USE120" s="160"/>
      <c r="USF120" s="160"/>
      <c r="USG120" s="334"/>
      <c r="USH120" s="163"/>
      <c r="USI120" s="164"/>
      <c r="USJ120" s="160"/>
      <c r="USK120" s="160"/>
      <c r="USL120" s="160"/>
      <c r="USM120" s="160"/>
      <c r="USN120" s="161"/>
      <c r="USO120" s="160"/>
      <c r="USP120" s="160"/>
      <c r="USQ120" s="160"/>
      <c r="USR120" s="160"/>
      <c r="USS120" s="334"/>
      <c r="UST120" s="163"/>
      <c r="USU120" s="164"/>
      <c r="USV120" s="160"/>
      <c r="USW120" s="160"/>
      <c r="USX120" s="160"/>
      <c r="USY120" s="160"/>
      <c r="USZ120" s="161"/>
      <c r="UTA120" s="160"/>
      <c r="UTB120" s="160"/>
      <c r="UTC120" s="160"/>
      <c r="UTD120" s="160"/>
      <c r="UTE120" s="334"/>
      <c r="UTF120" s="163"/>
      <c r="UTG120" s="164"/>
      <c r="UTH120" s="160"/>
      <c r="UTI120" s="160"/>
      <c r="UTJ120" s="160"/>
      <c r="UTK120" s="160"/>
      <c r="UTL120" s="161"/>
      <c r="UTM120" s="160"/>
      <c r="UTN120" s="160"/>
      <c r="UTO120" s="160"/>
      <c r="UTP120" s="160"/>
      <c r="UTQ120" s="334"/>
      <c r="UTR120" s="163"/>
      <c r="UTS120" s="164"/>
      <c r="UTT120" s="160"/>
      <c r="UTU120" s="160"/>
      <c r="UTV120" s="160"/>
      <c r="UTW120" s="160"/>
      <c r="UTX120" s="161"/>
      <c r="UTY120" s="160"/>
      <c r="UTZ120" s="160"/>
      <c r="UUA120" s="160"/>
      <c r="UUB120" s="160"/>
      <c r="UUC120" s="334"/>
      <c r="UUD120" s="163"/>
      <c r="UUE120" s="164"/>
      <c r="UUF120" s="160"/>
      <c r="UUG120" s="160"/>
      <c r="UUH120" s="160"/>
      <c r="UUI120" s="160"/>
      <c r="UUJ120" s="161"/>
      <c r="UUK120" s="160"/>
      <c r="UUL120" s="160"/>
      <c r="UUM120" s="160"/>
      <c r="UUN120" s="160"/>
      <c r="UUO120" s="334"/>
      <c r="UUP120" s="163"/>
      <c r="UUQ120" s="164"/>
      <c r="UUR120" s="160"/>
      <c r="UUS120" s="160"/>
      <c r="UUT120" s="160"/>
      <c r="UUU120" s="160"/>
      <c r="UUV120" s="161"/>
      <c r="UUW120" s="160"/>
      <c r="UUX120" s="160"/>
      <c r="UUY120" s="160"/>
      <c r="UUZ120" s="160"/>
      <c r="UVA120" s="334"/>
      <c r="UVB120" s="163"/>
      <c r="UVC120" s="164"/>
      <c r="UVD120" s="160"/>
      <c r="UVE120" s="160"/>
      <c r="UVF120" s="160"/>
      <c r="UVG120" s="160"/>
      <c r="UVH120" s="161"/>
      <c r="UVI120" s="160"/>
      <c r="UVJ120" s="160"/>
      <c r="UVK120" s="160"/>
      <c r="UVL120" s="160"/>
      <c r="UVM120" s="334"/>
      <c r="UVN120" s="163"/>
      <c r="UVO120" s="164"/>
      <c r="UVP120" s="160"/>
      <c r="UVQ120" s="160"/>
      <c r="UVR120" s="160"/>
      <c r="UVS120" s="160"/>
      <c r="UVT120" s="161"/>
      <c r="UVU120" s="160"/>
      <c r="UVV120" s="160"/>
      <c r="UVW120" s="160"/>
      <c r="UVX120" s="160"/>
      <c r="UVY120" s="334"/>
      <c r="UVZ120" s="163"/>
      <c r="UWA120" s="164"/>
      <c r="UWB120" s="160"/>
      <c r="UWC120" s="160"/>
      <c r="UWD120" s="160"/>
      <c r="UWE120" s="160"/>
      <c r="UWF120" s="161"/>
      <c r="UWG120" s="160"/>
      <c r="UWH120" s="160"/>
      <c r="UWI120" s="160"/>
      <c r="UWJ120" s="160"/>
      <c r="UWK120" s="334"/>
      <c r="UWL120" s="163"/>
      <c r="UWM120" s="164"/>
      <c r="UWN120" s="160"/>
      <c r="UWO120" s="160"/>
      <c r="UWP120" s="160"/>
      <c r="UWQ120" s="160"/>
      <c r="UWR120" s="161"/>
      <c r="UWS120" s="160"/>
      <c r="UWT120" s="160"/>
      <c r="UWU120" s="160"/>
      <c r="UWV120" s="160"/>
      <c r="UWW120" s="334"/>
      <c r="UWX120" s="163"/>
      <c r="UWY120" s="164"/>
      <c r="UWZ120" s="160"/>
      <c r="UXA120" s="160"/>
      <c r="UXB120" s="160"/>
      <c r="UXC120" s="160"/>
      <c r="UXD120" s="161"/>
      <c r="UXE120" s="160"/>
      <c r="UXF120" s="160"/>
      <c r="UXG120" s="160"/>
      <c r="UXH120" s="160"/>
      <c r="UXI120" s="334"/>
      <c r="UXJ120" s="163"/>
      <c r="UXK120" s="164"/>
      <c r="UXL120" s="160"/>
      <c r="UXM120" s="160"/>
      <c r="UXN120" s="160"/>
      <c r="UXO120" s="160"/>
      <c r="UXP120" s="161"/>
      <c r="UXQ120" s="160"/>
      <c r="UXR120" s="160"/>
      <c r="UXS120" s="160"/>
      <c r="UXT120" s="160"/>
      <c r="UXU120" s="334"/>
      <c r="UXV120" s="163"/>
      <c r="UXW120" s="164"/>
      <c r="UXX120" s="160"/>
      <c r="UXY120" s="160"/>
      <c r="UXZ120" s="160"/>
      <c r="UYA120" s="160"/>
      <c r="UYB120" s="161"/>
      <c r="UYC120" s="160"/>
      <c r="UYD120" s="160"/>
      <c r="UYE120" s="160"/>
      <c r="UYF120" s="160"/>
      <c r="UYG120" s="334"/>
      <c r="UYH120" s="163"/>
      <c r="UYI120" s="164"/>
      <c r="UYJ120" s="160"/>
      <c r="UYK120" s="160"/>
      <c r="UYL120" s="160"/>
      <c r="UYM120" s="160"/>
      <c r="UYN120" s="161"/>
      <c r="UYO120" s="160"/>
      <c r="UYP120" s="160"/>
      <c r="UYQ120" s="160"/>
      <c r="UYR120" s="160"/>
      <c r="UYS120" s="334"/>
      <c r="UYT120" s="163"/>
      <c r="UYU120" s="164"/>
      <c r="UYV120" s="160"/>
      <c r="UYW120" s="160"/>
      <c r="UYX120" s="160"/>
      <c r="UYY120" s="160"/>
      <c r="UYZ120" s="161"/>
      <c r="UZA120" s="160"/>
      <c r="UZB120" s="160"/>
      <c r="UZC120" s="160"/>
      <c r="UZD120" s="160"/>
      <c r="UZE120" s="334"/>
      <c r="UZF120" s="163"/>
      <c r="UZG120" s="164"/>
      <c r="UZH120" s="160"/>
      <c r="UZI120" s="160"/>
      <c r="UZJ120" s="160"/>
      <c r="UZK120" s="160"/>
      <c r="UZL120" s="161"/>
      <c r="UZM120" s="160"/>
      <c r="UZN120" s="160"/>
      <c r="UZO120" s="160"/>
      <c r="UZP120" s="160"/>
      <c r="UZQ120" s="334"/>
      <c r="UZR120" s="163"/>
      <c r="UZS120" s="164"/>
      <c r="UZT120" s="160"/>
      <c r="UZU120" s="160"/>
      <c r="UZV120" s="160"/>
      <c r="UZW120" s="160"/>
      <c r="UZX120" s="161"/>
      <c r="UZY120" s="160"/>
      <c r="UZZ120" s="160"/>
      <c r="VAA120" s="160"/>
      <c r="VAB120" s="160"/>
      <c r="VAC120" s="334"/>
      <c r="VAD120" s="163"/>
      <c r="VAE120" s="164"/>
      <c r="VAF120" s="160"/>
      <c r="VAG120" s="160"/>
      <c r="VAH120" s="160"/>
      <c r="VAI120" s="160"/>
      <c r="VAJ120" s="161"/>
      <c r="VAK120" s="160"/>
      <c r="VAL120" s="160"/>
      <c r="VAM120" s="160"/>
      <c r="VAN120" s="160"/>
      <c r="VAO120" s="334"/>
      <c r="VAP120" s="163"/>
      <c r="VAQ120" s="164"/>
      <c r="VAR120" s="160"/>
      <c r="VAS120" s="160"/>
      <c r="VAT120" s="160"/>
      <c r="VAU120" s="160"/>
      <c r="VAV120" s="161"/>
      <c r="VAW120" s="160"/>
      <c r="VAX120" s="160"/>
      <c r="VAY120" s="160"/>
      <c r="VAZ120" s="160"/>
      <c r="VBA120" s="334"/>
      <c r="VBB120" s="163"/>
      <c r="VBC120" s="164"/>
      <c r="VBD120" s="160"/>
      <c r="VBE120" s="160"/>
      <c r="VBF120" s="160"/>
      <c r="VBG120" s="160"/>
      <c r="VBH120" s="161"/>
      <c r="VBI120" s="160"/>
      <c r="VBJ120" s="160"/>
      <c r="VBK120" s="160"/>
      <c r="VBL120" s="160"/>
      <c r="VBM120" s="334"/>
      <c r="VBN120" s="163"/>
      <c r="VBO120" s="164"/>
      <c r="VBP120" s="160"/>
      <c r="VBQ120" s="160"/>
      <c r="VBR120" s="160"/>
      <c r="VBS120" s="160"/>
      <c r="VBT120" s="161"/>
      <c r="VBU120" s="160"/>
      <c r="VBV120" s="160"/>
      <c r="VBW120" s="160"/>
      <c r="VBX120" s="160"/>
      <c r="VBY120" s="334"/>
      <c r="VBZ120" s="163"/>
      <c r="VCA120" s="164"/>
      <c r="VCB120" s="160"/>
      <c r="VCC120" s="160"/>
      <c r="VCD120" s="160"/>
      <c r="VCE120" s="160"/>
      <c r="VCF120" s="161"/>
      <c r="VCG120" s="160"/>
      <c r="VCH120" s="160"/>
      <c r="VCI120" s="160"/>
      <c r="VCJ120" s="160"/>
      <c r="VCK120" s="334"/>
      <c r="VCL120" s="163"/>
      <c r="VCM120" s="164"/>
      <c r="VCN120" s="160"/>
      <c r="VCO120" s="160"/>
      <c r="VCP120" s="160"/>
      <c r="VCQ120" s="160"/>
      <c r="VCR120" s="161"/>
      <c r="VCS120" s="160"/>
      <c r="VCT120" s="160"/>
      <c r="VCU120" s="160"/>
      <c r="VCV120" s="160"/>
      <c r="VCW120" s="334"/>
      <c r="VCX120" s="163"/>
      <c r="VCY120" s="164"/>
      <c r="VCZ120" s="160"/>
      <c r="VDA120" s="160"/>
      <c r="VDB120" s="160"/>
      <c r="VDC120" s="160"/>
      <c r="VDD120" s="161"/>
      <c r="VDE120" s="160"/>
      <c r="VDF120" s="160"/>
      <c r="VDG120" s="160"/>
      <c r="VDH120" s="160"/>
      <c r="VDI120" s="334"/>
      <c r="VDJ120" s="163"/>
      <c r="VDK120" s="164"/>
      <c r="VDL120" s="160"/>
      <c r="VDM120" s="160"/>
      <c r="VDN120" s="160"/>
      <c r="VDO120" s="160"/>
      <c r="VDP120" s="161"/>
      <c r="VDQ120" s="160"/>
      <c r="VDR120" s="160"/>
      <c r="VDS120" s="160"/>
      <c r="VDT120" s="160"/>
      <c r="VDU120" s="334"/>
      <c r="VDV120" s="163"/>
      <c r="VDW120" s="164"/>
      <c r="VDX120" s="160"/>
      <c r="VDY120" s="160"/>
      <c r="VDZ120" s="160"/>
      <c r="VEA120" s="160"/>
      <c r="VEB120" s="161"/>
      <c r="VEC120" s="160"/>
      <c r="VED120" s="160"/>
      <c r="VEE120" s="160"/>
      <c r="VEF120" s="160"/>
      <c r="VEG120" s="334"/>
      <c r="VEH120" s="163"/>
      <c r="VEI120" s="164"/>
      <c r="VEJ120" s="160"/>
      <c r="VEK120" s="160"/>
      <c r="VEL120" s="160"/>
      <c r="VEM120" s="160"/>
      <c r="VEN120" s="161"/>
      <c r="VEO120" s="160"/>
      <c r="VEP120" s="160"/>
      <c r="VEQ120" s="160"/>
      <c r="VER120" s="160"/>
      <c r="VES120" s="334"/>
      <c r="VET120" s="163"/>
      <c r="VEU120" s="164"/>
      <c r="VEV120" s="160"/>
      <c r="VEW120" s="160"/>
      <c r="VEX120" s="160"/>
      <c r="VEY120" s="160"/>
      <c r="VEZ120" s="161"/>
      <c r="VFA120" s="160"/>
      <c r="VFB120" s="160"/>
      <c r="VFC120" s="160"/>
      <c r="VFD120" s="160"/>
      <c r="VFE120" s="334"/>
      <c r="VFF120" s="163"/>
      <c r="VFG120" s="164"/>
      <c r="VFH120" s="160"/>
      <c r="VFI120" s="160"/>
      <c r="VFJ120" s="160"/>
      <c r="VFK120" s="160"/>
      <c r="VFL120" s="161"/>
      <c r="VFM120" s="160"/>
      <c r="VFN120" s="160"/>
      <c r="VFO120" s="160"/>
      <c r="VFP120" s="160"/>
      <c r="VFQ120" s="334"/>
      <c r="VFR120" s="163"/>
      <c r="VFS120" s="164"/>
      <c r="VFT120" s="160"/>
      <c r="VFU120" s="160"/>
      <c r="VFV120" s="160"/>
      <c r="VFW120" s="160"/>
      <c r="VFX120" s="161"/>
      <c r="VFY120" s="160"/>
      <c r="VFZ120" s="160"/>
      <c r="VGA120" s="160"/>
      <c r="VGB120" s="160"/>
      <c r="VGC120" s="334"/>
      <c r="VGD120" s="163"/>
      <c r="VGE120" s="164"/>
      <c r="VGF120" s="160"/>
      <c r="VGG120" s="160"/>
      <c r="VGH120" s="160"/>
      <c r="VGI120" s="160"/>
      <c r="VGJ120" s="161"/>
      <c r="VGK120" s="160"/>
      <c r="VGL120" s="160"/>
      <c r="VGM120" s="160"/>
      <c r="VGN120" s="160"/>
      <c r="VGO120" s="334"/>
      <c r="VGP120" s="163"/>
      <c r="VGQ120" s="164"/>
      <c r="VGR120" s="160"/>
      <c r="VGS120" s="160"/>
      <c r="VGT120" s="160"/>
      <c r="VGU120" s="160"/>
      <c r="VGV120" s="161"/>
      <c r="VGW120" s="160"/>
      <c r="VGX120" s="160"/>
      <c r="VGY120" s="160"/>
      <c r="VGZ120" s="160"/>
      <c r="VHA120" s="334"/>
      <c r="VHB120" s="163"/>
      <c r="VHC120" s="164"/>
      <c r="VHD120" s="160"/>
      <c r="VHE120" s="160"/>
      <c r="VHF120" s="160"/>
      <c r="VHG120" s="160"/>
      <c r="VHH120" s="161"/>
      <c r="VHI120" s="160"/>
      <c r="VHJ120" s="160"/>
      <c r="VHK120" s="160"/>
      <c r="VHL120" s="160"/>
      <c r="VHM120" s="334"/>
      <c r="VHN120" s="163"/>
      <c r="VHO120" s="164"/>
      <c r="VHP120" s="160"/>
      <c r="VHQ120" s="160"/>
      <c r="VHR120" s="160"/>
      <c r="VHS120" s="160"/>
      <c r="VHT120" s="161"/>
      <c r="VHU120" s="160"/>
      <c r="VHV120" s="160"/>
      <c r="VHW120" s="160"/>
      <c r="VHX120" s="160"/>
      <c r="VHY120" s="334"/>
      <c r="VHZ120" s="163"/>
      <c r="VIA120" s="164"/>
      <c r="VIB120" s="160"/>
      <c r="VIC120" s="160"/>
      <c r="VID120" s="160"/>
      <c r="VIE120" s="160"/>
      <c r="VIF120" s="161"/>
      <c r="VIG120" s="160"/>
      <c r="VIH120" s="160"/>
      <c r="VII120" s="160"/>
      <c r="VIJ120" s="160"/>
      <c r="VIK120" s="334"/>
      <c r="VIL120" s="163"/>
      <c r="VIM120" s="164"/>
      <c r="VIN120" s="160"/>
      <c r="VIO120" s="160"/>
      <c r="VIP120" s="160"/>
      <c r="VIQ120" s="160"/>
      <c r="VIR120" s="161"/>
      <c r="VIS120" s="160"/>
      <c r="VIT120" s="160"/>
      <c r="VIU120" s="160"/>
      <c r="VIV120" s="160"/>
      <c r="VIW120" s="334"/>
      <c r="VIX120" s="163"/>
      <c r="VIY120" s="164"/>
      <c r="VIZ120" s="160"/>
      <c r="VJA120" s="160"/>
      <c r="VJB120" s="160"/>
      <c r="VJC120" s="160"/>
      <c r="VJD120" s="161"/>
      <c r="VJE120" s="160"/>
      <c r="VJF120" s="160"/>
      <c r="VJG120" s="160"/>
      <c r="VJH120" s="160"/>
      <c r="VJI120" s="334"/>
      <c r="VJJ120" s="163"/>
      <c r="VJK120" s="164"/>
      <c r="VJL120" s="160"/>
      <c r="VJM120" s="160"/>
      <c r="VJN120" s="160"/>
      <c r="VJO120" s="160"/>
      <c r="VJP120" s="161"/>
      <c r="VJQ120" s="160"/>
      <c r="VJR120" s="160"/>
      <c r="VJS120" s="160"/>
      <c r="VJT120" s="160"/>
      <c r="VJU120" s="334"/>
      <c r="VJV120" s="163"/>
      <c r="VJW120" s="164"/>
      <c r="VJX120" s="160"/>
      <c r="VJY120" s="160"/>
      <c r="VJZ120" s="160"/>
      <c r="VKA120" s="160"/>
      <c r="VKB120" s="161"/>
      <c r="VKC120" s="160"/>
      <c r="VKD120" s="160"/>
      <c r="VKE120" s="160"/>
      <c r="VKF120" s="160"/>
      <c r="VKG120" s="334"/>
      <c r="VKH120" s="163"/>
      <c r="VKI120" s="164"/>
      <c r="VKJ120" s="160"/>
      <c r="VKK120" s="160"/>
      <c r="VKL120" s="160"/>
      <c r="VKM120" s="160"/>
      <c r="VKN120" s="161"/>
      <c r="VKO120" s="160"/>
      <c r="VKP120" s="160"/>
      <c r="VKQ120" s="160"/>
      <c r="VKR120" s="160"/>
      <c r="VKS120" s="334"/>
      <c r="VKT120" s="163"/>
      <c r="VKU120" s="164"/>
      <c r="VKV120" s="160"/>
      <c r="VKW120" s="160"/>
      <c r="VKX120" s="160"/>
      <c r="VKY120" s="160"/>
      <c r="VKZ120" s="161"/>
      <c r="VLA120" s="160"/>
      <c r="VLB120" s="160"/>
      <c r="VLC120" s="160"/>
      <c r="VLD120" s="160"/>
      <c r="VLE120" s="334"/>
      <c r="VLF120" s="163"/>
      <c r="VLG120" s="164"/>
      <c r="VLH120" s="160"/>
      <c r="VLI120" s="160"/>
      <c r="VLJ120" s="160"/>
      <c r="VLK120" s="160"/>
      <c r="VLL120" s="161"/>
      <c r="VLM120" s="160"/>
      <c r="VLN120" s="160"/>
      <c r="VLO120" s="160"/>
      <c r="VLP120" s="160"/>
      <c r="VLQ120" s="334"/>
      <c r="VLR120" s="163"/>
      <c r="VLS120" s="164"/>
      <c r="VLT120" s="160"/>
      <c r="VLU120" s="160"/>
      <c r="VLV120" s="160"/>
      <c r="VLW120" s="160"/>
      <c r="VLX120" s="161"/>
      <c r="VLY120" s="160"/>
      <c r="VLZ120" s="160"/>
      <c r="VMA120" s="160"/>
      <c r="VMB120" s="160"/>
      <c r="VMC120" s="334"/>
      <c r="VMD120" s="163"/>
      <c r="VME120" s="164"/>
      <c r="VMF120" s="160"/>
      <c r="VMG120" s="160"/>
      <c r="VMH120" s="160"/>
      <c r="VMI120" s="160"/>
      <c r="VMJ120" s="161"/>
      <c r="VMK120" s="160"/>
      <c r="VML120" s="160"/>
      <c r="VMM120" s="160"/>
      <c r="VMN120" s="160"/>
      <c r="VMO120" s="334"/>
      <c r="VMP120" s="163"/>
      <c r="VMQ120" s="164"/>
      <c r="VMR120" s="160"/>
      <c r="VMS120" s="160"/>
      <c r="VMT120" s="160"/>
      <c r="VMU120" s="160"/>
      <c r="VMV120" s="161"/>
      <c r="VMW120" s="160"/>
      <c r="VMX120" s="160"/>
      <c r="VMY120" s="160"/>
      <c r="VMZ120" s="160"/>
      <c r="VNA120" s="334"/>
      <c r="VNB120" s="163"/>
      <c r="VNC120" s="164"/>
      <c r="VND120" s="160"/>
      <c r="VNE120" s="160"/>
      <c r="VNF120" s="160"/>
      <c r="VNG120" s="160"/>
      <c r="VNH120" s="161"/>
      <c r="VNI120" s="160"/>
      <c r="VNJ120" s="160"/>
      <c r="VNK120" s="160"/>
      <c r="VNL120" s="160"/>
      <c r="VNM120" s="334"/>
      <c r="VNN120" s="163"/>
      <c r="VNO120" s="164"/>
      <c r="VNP120" s="160"/>
      <c r="VNQ120" s="160"/>
      <c r="VNR120" s="160"/>
      <c r="VNS120" s="160"/>
      <c r="VNT120" s="161"/>
      <c r="VNU120" s="160"/>
      <c r="VNV120" s="160"/>
      <c r="VNW120" s="160"/>
      <c r="VNX120" s="160"/>
      <c r="VNY120" s="334"/>
      <c r="VNZ120" s="163"/>
      <c r="VOA120" s="164"/>
      <c r="VOB120" s="160"/>
      <c r="VOC120" s="160"/>
      <c r="VOD120" s="160"/>
      <c r="VOE120" s="160"/>
      <c r="VOF120" s="161"/>
      <c r="VOG120" s="160"/>
      <c r="VOH120" s="160"/>
      <c r="VOI120" s="160"/>
      <c r="VOJ120" s="160"/>
      <c r="VOK120" s="334"/>
      <c r="VOL120" s="163"/>
      <c r="VOM120" s="164"/>
      <c r="VON120" s="160"/>
      <c r="VOO120" s="160"/>
      <c r="VOP120" s="160"/>
      <c r="VOQ120" s="160"/>
      <c r="VOR120" s="161"/>
      <c r="VOS120" s="160"/>
      <c r="VOT120" s="160"/>
      <c r="VOU120" s="160"/>
      <c r="VOV120" s="160"/>
      <c r="VOW120" s="334"/>
      <c r="VOX120" s="163"/>
      <c r="VOY120" s="164"/>
      <c r="VOZ120" s="160"/>
      <c r="VPA120" s="160"/>
      <c r="VPB120" s="160"/>
      <c r="VPC120" s="160"/>
      <c r="VPD120" s="161"/>
      <c r="VPE120" s="160"/>
      <c r="VPF120" s="160"/>
      <c r="VPG120" s="160"/>
      <c r="VPH120" s="160"/>
      <c r="VPI120" s="334"/>
      <c r="VPJ120" s="163"/>
      <c r="VPK120" s="164"/>
      <c r="VPL120" s="160"/>
      <c r="VPM120" s="160"/>
      <c r="VPN120" s="160"/>
      <c r="VPO120" s="160"/>
      <c r="VPP120" s="161"/>
      <c r="VPQ120" s="160"/>
      <c r="VPR120" s="160"/>
      <c r="VPS120" s="160"/>
      <c r="VPT120" s="160"/>
      <c r="VPU120" s="334"/>
      <c r="VPV120" s="163"/>
      <c r="VPW120" s="164"/>
      <c r="VPX120" s="160"/>
      <c r="VPY120" s="160"/>
      <c r="VPZ120" s="160"/>
      <c r="VQA120" s="160"/>
      <c r="VQB120" s="161"/>
      <c r="VQC120" s="160"/>
      <c r="VQD120" s="160"/>
      <c r="VQE120" s="160"/>
      <c r="VQF120" s="160"/>
      <c r="VQG120" s="334"/>
      <c r="VQH120" s="163"/>
      <c r="VQI120" s="164"/>
      <c r="VQJ120" s="160"/>
      <c r="VQK120" s="160"/>
      <c r="VQL120" s="160"/>
      <c r="VQM120" s="160"/>
      <c r="VQN120" s="161"/>
      <c r="VQO120" s="160"/>
      <c r="VQP120" s="160"/>
      <c r="VQQ120" s="160"/>
      <c r="VQR120" s="160"/>
      <c r="VQS120" s="334"/>
      <c r="VQT120" s="163"/>
      <c r="VQU120" s="164"/>
      <c r="VQV120" s="160"/>
      <c r="VQW120" s="160"/>
      <c r="VQX120" s="160"/>
      <c r="VQY120" s="160"/>
      <c r="VQZ120" s="161"/>
      <c r="VRA120" s="160"/>
      <c r="VRB120" s="160"/>
      <c r="VRC120" s="160"/>
      <c r="VRD120" s="160"/>
      <c r="VRE120" s="334"/>
      <c r="VRF120" s="163"/>
      <c r="VRG120" s="164"/>
      <c r="VRH120" s="160"/>
      <c r="VRI120" s="160"/>
      <c r="VRJ120" s="160"/>
      <c r="VRK120" s="160"/>
      <c r="VRL120" s="161"/>
      <c r="VRM120" s="160"/>
      <c r="VRN120" s="160"/>
      <c r="VRO120" s="160"/>
      <c r="VRP120" s="160"/>
      <c r="VRQ120" s="334"/>
      <c r="VRR120" s="163"/>
      <c r="VRS120" s="164"/>
      <c r="VRT120" s="160"/>
      <c r="VRU120" s="160"/>
      <c r="VRV120" s="160"/>
      <c r="VRW120" s="160"/>
      <c r="VRX120" s="161"/>
      <c r="VRY120" s="160"/>
      <c r="VRZ120" s="160"/>
      <c r="VSA120" s="160"/>
      <c r="VSB120" s="160"/>
      <c r="VSC120" s="334"/>
      <c r="VSD120" s="163"/>
      <c r="VSE120" s="164"/>
      <c r="VSF120" s="160"/>
      <c r="VSG120" s="160"/>
      <c r="VSH120" s="160"/>
      <c r="VSI120" s="160"/>
      <c r="VSJ120" s="161"/>
      <c r="VSK120" s="160"/>
      <c r="VSL120" s="160"/>
      <c r="VSM120" s="160"/>
      <c r="VSN120" s="160"/>
      <c r="VSO120" s="334"/>
      <c r="VSP120" s="163"/>
      <c r="VSQ120" s="164"/>
      <c r="VSR120" s="160"/>
      <c r="VSS120" s="160"/>
      <c r="VST120" s="160"/>
      <c r="VSU120" s="160"/>
      <c r="VSV120" s="161"/>
      <c r="VSW120" s="160"/>
      <c r="VSX120" s="160"/>
      <c r="VSY120" s="160"/>
      <c r="VSZ120" s="160"/>
      <c r="VTA120" s="334"/>
      <c r="VTB120" s="163"/>
      <c r="VTC120" s="164"/>
      <c r="VTD120" s="160"/>
      <c r="VTE120" s="160"/>
      <c r="VTF120" s="160"/>
      <c r="VTG120" s="160"/>
      <c r="VTH120" s="161"/>
      <c r="VTI120" s="160"/>
      <c r="VTJ120" s="160"/>
      <c r="VTK120" s="160"/>
      <c r="VTL120" s="160"/>
      <c r="VTM120" s="334"/>
      <c r="VTN120" s="163"/>
      <c r="VTO120" s="164"/>
      <c r="VTP120" s="160"/>
      <c r="VTQ120" s="160"/>
      <c r="VTR120" s="160"/>
      <c r="VTS120" s="160"/>
      <c r="VTT120" s="161"/>
      <c r="VTU120" s="160"/>
      <c r="VTV120" s="160"/>
      <c r="VTW120" s="160"/>
      <c r="VTX120" s="160"/>
      <c r="VTY120" s="334"/>
      <c r="VTZ120" s="163"/>
      <c r="VUA120" s="164"/>
      <c r="VUB120" s="160"/>
      <c r="VUC120" s="160"/>
      <c r="VUD120" s="160"/>
      <c r="VUE120" s="160"/>
      <c r="VUF120" s="161"/>
      <c r="VUG120" s="160"/>
      <c r="VUH120" s="160"/>
      <c r="VUI120" s="160"/>
      <c r="VUJ120" s="160"/>
      <c r="VUK120" s="334"/>
      <c r="VUL120" s="163"/>
      <c r="VUM120" s="164"/>
      <c r="VUN120" s="160"/>
      <c r="VUO120" s="160"/>
      <c r="VUP120" s="160"/>
      <c r="VUQ120" s="160"/>
      <c r="VUR120" s="161"/>
      <c r="VUS120" s="160"/>
      <c r="VUT120" s="160"/>
      <c r="VUU120" s="160"/>
      <c r="VUV120" s="160"/>
      <c r="VUW120" s="334"/>
      <c r="VUX120" s="163"/>
      <c r="VUY120" s="164"/>
      <c r="VUZ120" s="160"/>
      <c r="VVA120" s="160"/>
      <c r="VVB120" s="160"/>
      <c r="VVC120" s="160"/>
      <c r="VVD120" s="161"/>
      <c r="VVE120" s="160"/>
      <c r="VVF120" s="160"/>
      <c r="VVG120" s="160"/>
      <c r="VVH120" s="160"/>
      <c r="VVI120" s="334"/>
      <c r="VVJ120" s="163"/>
      <c r="VVK120" s="164"/>
      <c r="VVL120" s="160"/>
      <c r="VVM120" s="160"/>
      <c r="VVN120" s="160"/>
      <c r="VVO120" s="160"/>
      <c r="VVP120" s="161"/>
      <c r="VVQ120" s="160"/>
      <c r="VVR120" s="160"/>
      <c r="VVS120" s="160"/>
      <c r="VVT120" s="160"/>
      <c r="VVU120" s="334"/>
      <c r="VVV120" s="163"/>
      <c r="VVW120" s="164"/>
      <c r="VVX120" s="160"/>
      <c r="VVY120" s="160"/>
      <c r="VVZ120" s="160"/>
      <c r="VWA120" s="160"/>
      <c r="VWB120" s="161"/>
      <c r="VWC120" s="160"/>
      <c r="VWD120" s="160"/>
      <c r="VWE120" s="160"/>
      <c r="VWF120" s="160"/>
      <c r="VWG120" s="334"/>
      <c r="VWH120" s="163"/>
      <c r="VWI120" s="164"/>
      <c r="VWJ120" s="160"/>
      <c r="VWK120" s="160"/>
      <c r="VWL120" s="160"/>
      <c r="VWM120" s="160"/>
      <c r="VWN120" s="161"/>
      <c r="VWO120" s="160"/>
      <c r="VWP120" s="160"/>
      <c r="VWQ120" s="160"/>
      <c r="VWR120" s="160"/>
      <c r="VWS120" s="334"/>
      <c r="VWT120" s="163"/>
      <c r="VWU120" s="164"/>
      <c r="VWV120" s="160"/>
      <c r="VWW120" s="160"/>
      <c r="VWX120" s="160"/>
      <c r="VWY120" s="160"/>
      <c r="VWZ120" s="161"/>
      <c r="VXA120" s="160"/>
      <c r="VXB120" s="160"/>
      <c r="VXC120" s="160"/>
      <c r="VXD120" s="160"/>
      <c r="VXE120" s="334"/>
      <c r="VXF120" s="163"/>
      <c r="VXG120" s="164"/>
      <c r="VXH120" s="160"/>
      <c r="VXI120" s="160"/>
      <c r="VXJ120" s="160"/>
      <c r="VXK120" s="160"/>
      <c r="VXL120" s="161"/>
      <c r="VXM120" s="160"/>
      <c r="VXN120" s="160"/>
      <c r="VXO120" s="160"/>
      <c r="VXP120" s="160"/>
      <c r="VXQ120" s="334"/>
      <c r="VXR120" s="163"/>
      <c r="VXS120" s="164"/>
      <c r="VXT120" s="160"/>
      <c r="VXU120" s="160"/>
      <c r="VXV120" s="160"/>
      <c r="VXW120" s="160"/>
      <c r="VXX120" s="161"/>
      <c r="VXY120" s="160"/>
      <c r="VXZ120" s="160"/>
      <c r="VYA120" s="160"/>
      <c r="VYB120" s="160"/>
      <c r="VYC120" s="334"/>
      <c r="VYD120" s="163"/>
      <c r="VYE120" s="164"/>
      <c r="VYF120" s="160"/>
      <c r="VYG120" s="160"/>
      <c r="VYH120" s="160"/>
      <c r="VYI120" s="160"/>
      <c r="VYJ120" s="161"/>
      <c r="VYK120" s="160"/>
      <c r="VYL120" s="160"/>
      <c r="VYM120" s="160"/>
      <c r="VYN120" s="160"/>
      <c r="VYO120" s="334"/>
      <c r="VYP120" s="163"/>
      <c r="VYQ120" s="164"/>
      <c r="VYR120" s="160"/>
      <c r="VYS120" s="160"/>
      <c r="VYT120" s="160"/>
      <c r="VYU120" s="160"/>
      <c r="VYV120" s="161"/>
      <c r="VYW120" s="160"/>
      <c r="VYX120" s="160"/>
      <c r="VYY120" s="160"/>
      <c r="VYZ120" s="160"/>
      <c r="VZA120" s="334"/>
      <c r="VZB120" s="163"/>
      <c r="VZC120" s="164"/>
      <c r="VZD120" s="160"/>
      <c r="VZE120" s="160"/>
      <c r="VZF120" s="160"/>
      <c r="VZG120" s="160"/>
      <c r="VZH120" s="161"/>
      <c r="VZI120" s="160"/>
      <c r="VZJ120" s="160"/>
      <c r="VZK120" s="160"/>
      <c r="VZL120" s="160"/>
      <c r="VZM120" s="334"/>
      <c r="VZN120" s="163"/>
      <c r="VZO120" s="164"/>
      <c r="VZP120" s="160"/>
      <c r="VZQ120" s="160"/>
      <c r="VZR120" s="160"/>
      <c r="VZS120" s="160"/>
      <c r="VZT120" s="161"/>
      <c r="VZU120" s="160"/>
      <c r="VZV120" s="160"/>
      <c r="VZW120" s="160"/>
      <c r="VZX120" s="160"/>
      <c r="VZY120" s="334"/>
      <c r="VZZ120" s="163"/>
      <c r="WAA120" s="164"/>
      <c r="WAB120" s="160"/>
      <c r="WAC120" s="160"/>
      <c r="WAD120" s="160"/>
      <c r="WAE120" s="160"/>
      <c r="WAF120" s="161"/>
      <c r="WAG120" s="160"/>
      <c r="WAH120" s="160"/>
      <c r="WAI120" s="160"/>
      <c r="WAJ120" s="160"/>
      <c r="WAK120" s="334"/>
      <c r="WAL120" s="163"/>
      <c r="WAM120" s="164"/>
      <c r="WAN120" s="160"/>
      <c r="WAO120" s="160"/>
      <c r="WAP120" s="160"/>
      <c r="WAQ120" s="160"/>
      <c r="WAR120" s="161"/>
      <c r="WAS120" s="160"/>
      <c r="WAT120" s="160"/>
      <c r="WAU120" s="160"/>
      <c r="WAV120" s="160"/>
      <c r="WAW120" s="334"/>
      <c r="WAX120" s="163"/>
      <c r="WAY120" s="164"/>
      <c r="WAZ120" s="160"/>
      <c r="WBA120" s="160"/>
      <c r="WBB120" s="160"/>
      <c r="WBC120" s="160"/>
      <c r="WBD120" s="161"/>
      <c r="WBE120" s="160"/>
      <c r="WBF120" s="160"/>
      <c r="WBG120" s="160"/>
      <c r="WBH120" s="160"/>
      <c r="WBI120" s="334"/>
      <c r="WBJ120" s="163"/>
      <c r="WBK120" s="164"/>
      <c r="WBL120" s="160"/>
      <c r="WBM120" s="160"/>
      <c r="WBN120" s="160"/>
      <c r="WBO120" s="160"/>
      <c r="WBP120" s="161"/>
      <c r="WBQ120" s="160"/>
      <c r="WBR120" s="160"/>
      <c r="WBS120" s="160"/>
      <c r="WBT120" s="160"/>
      <c r="WBU120" s="334"/>
      <c r="WBV120" s="163"/>
      <c r="WBW120" s="164"/>
      <c r="WBX120" s="160"/>
      <c r="WBY120" s="160"/>
      <c r="WBZ120" s="160"/>
      <c r="WCA120" s="160"/>
      <c r="WCB120" s="161"/>
      <c r="WCC120" s="160"/>
      <c r="WCD120" s="160"/>
      <c r="WCE120" s="160"/>
      <c r="WCF120" s="160"/>
      <c r="WCG120" s="334"/>
      <c r="WCH120" s="163"/>
      <c r="WCI120" s="164"/>
      <c r="WCJ120" s="160"/>
      <c r="WCK120" s="160"/>
      <c r="WCL120" s="160"/>
      <c r="WCM120" s="160"/>
      <c r="WCN120" s="161"/>
      <c r="WCO120" s="160"/>
      <c r="WCP120" s="160"/>
      <c r="WCQ120" s="160"/>
      <c r="WCR120" s="160"/>
      <c r="WCS120" s="334"/>
      <c r="WCT120" s="163"/>
      <c r="WCU120" s="164"/>
      <c r="WCV120" s="160"/>
      <c r="WCW120" s="160"/>
      <c r="WCX120" s="160"/>
      <c r="WCY120" s="160"/>
      <c r="WCZ120" s="161"/>
      <c r="WDA120" s="160"/>
      <c r="WDB120" s="160"/>
      <c r="WDC120" s="160"/>
      <c r="WDD120" s="160"/>
      <c r="WDE120" s="334"/>
      <c r="WDF120" s="163"/>
      <c r="WDG120" s="164"/>
      <c r="WDH120" s="160"/>
      <c r="WDI120" s="160"/>
      <c r="WDJ120" s="160"/>
      <c r="WDK120" s="160"/>
      <c r="WDL120" s="161"/>
      <c r="WDM120" s="160"/>
      <c r="WDN120" s="160"/>
      <c r="WDO120" s="160"/>
      <c r="WDP120" s="160"/>
      <c r="WDQ120" s="334"/>
      <c r="WDR120" s="163"/>
      <c r="WDS120" s="164"/>
      <c r="WDT120" s="160"/>
      <c r="WDU120" s="160"/>
      <c r="WDV120" s="160"/>
      <c r="WDW120" s="160"/>
      <c r="WDX120" s="161"/>
      <c r="WDY120" s="160"/>
      <c r="WDZ120" s="160"/>
      <c r="WEA120" s="160"/>
      <c r="WEB120" s="160"/>
      <c r="WEC120" s="334"/>
      <c r="WED120" s="163"/>
      <c r="WEE120" s="164"/>
      <c r="WEF120" s="160"/>
      <c r="WEG120" s="160"/>
      <c r="WEH120" s="160"/>
      <c r="WEI120" s="160"/>
      <c r="WEJ120" s="161"/>
      <c r="WEK120" s="160"/>
      <c r="WEL120" s="160"/>
      <c r="WEM120" s="160"/>
      <c r="WEN120" s="160"/>
      <c r="WEO120" s="334"/>
      <c r="WEP120" s="163"/>
      <c r="WEQ120" s="164"/>
      <c r="WER120" s="160"/>
      <c r="WES120" s="160"/>
      <c r="WET120" s="160"/>
      <c r="WEU120" s="160"/>
      <c r="WEV120" s="161"/>
      <c r="WEW120" s="160"/>
      <c r="WEX120" s="160"/>
      <c r="WEY120" s="160"/>
      <c r="WEZ120" s="160"/>
      <c r="WFA120" s="334"/>
      <c r="WFB120" s="163"/>
      <c r="WFC120" s="164"/>
      <c r="WFD120" s="160"/>
      <c r="WFE120" s="160"/>
      <c r="WFF120" s="160"/>
      <c r="WFG120" s="160"/>
      <c r="WFH120" s="161"/>
      <c r="WFI120" s="160"/>
      <c r="WFJ120" s="160"/>
      <c r="WFK120" s="160"/>
      <c r="WFL120" s="160"/>
      <c r="WFM120" s="334"/>
      <c r="WFN120" s="163"/>
      <c r="WFO120" s="164"/>
      <c r="WFP120" s="160"/>
      <c r="WFQ120" s="160"/>
      <c r="WFR120" s="160"/>
      <c r="WFS120" s="160"/>
      <c r="WFT120" s="161"/>
      <c r="WFU120" s="160"/>
      <c r="WFV120" s="160"/>
      <c r="WFW120" s="160"/>
      <c r="WFX120" s="160"/>
      <c r="WFY120" s="334"/>
      <c r="WFZ120" s="163"/>
      <c r="WGA120" s="164"/>
      <c r="WGB120" s="160"/>
      <c r="WGC120" s="160"/>
      <c r="WGD120" s="160"/>
      <c r="WGE120" s="160"/>
      <c r="WGF120" s="161"/>
      <c r="WGG120" s="160"/>
      <c r="WGH120" s="160"/>
      <c r="WGI120" s="160"/>
      <c r="WGJ120" s="160"/>
      <c r="WGK120" s="334"/>
      <c r="WGL120" s="163"/>
      <c r="WGM120" s="164"/>
      <c r="WGN120" s="160"/>
      <c r="WGO120" s="160"/>
      <c r="WGP120" s="160"/>
      <c r="WGQ120" s="160"/>
      <c r="WGR120" s="161"/>
      <c r="WGS120" s="160"/>
      <c r="WGT120" s="160"/>
      <c r="WGU120" s="160"/>
      <c r="WGV120" s="160"/>
      <c r="WGW120" s="334"/>
      <c r="WGX120" s="163"/>
      <c r="WGY120" s="164"/>
      <c r="WGZ120" s="160"/>
      <c r="WHA120" s="160"/>
      <c r="WHB120" s="160"/>
      <c r="WHC120" s="160"/>
      <c r="WHD120" s="161"/>
      <c r="WHE120" s="160"/>
      <c r="WHF120" s="160"/>
      <c r="WHG120" s="160"/>
      <c r="WHH120" s="160"/>
      <c r="WHI120" s="334"/>
      <c r="WHJ120" s="163"/>
      <c r="WHK120" s="164"/>
      <c r="WHL120" s="160"/>
      <c r="WHM120" s="160"/>
      <c r="WHN120" s="160"/>
      <c r="WHO120" s="160"/>
      <c r="WHP120" s="161"/>
      <c r="WHQ120" s="160"/>
      <c r="WHR120" s="160"/>
      <c r="WHS120" s="160"/>
      <c r="WHT120" s="160"/>
      <c r="WHU120" s="334"/>
      <c r="WHV120" s="163"/>
      <c r="WHW120" s="164"/>
      <c r="WHX120" s="160"/>
      <c r="WHY120" s="160"/>
      <c r="WHZ120" s="160"/>
      <c r="WIA120" s="160"/>
      <c r="WIB120" s="161"/>
      <c r="WIC120" s="160"/>
      <c r="WID120" s="160"/>
      <c r="WIE120" s="160"/>
      <c r="WIF120" s="160"/>
      <c r="WIG120" s="334"/>
      <c r="WIH120" s="163"/>
      <c r="WII120" s="164"/>
      <c r="WIJ120" s="160"/>
      <c r="WIK120" s="160"/>
      <c r="WIL120" s="160"/>
      <c r="WIM120" s="160"/>
      <c r="WIN120" s="161"/>
      <c r="WIO120" s="160"/>
      <c r="WIP120" s="160"/>
      <c r="WIQ120" s="160"/>
      <c r="WIR120" s="160"/>
      <c r="WIS120" s="334"/>
      <c r="WIT120" s="163"/>
      <c r="WIU120" s="164"/>
      <c r="WIV120" s="160"/>
      <c r="WIW120" s="160"/>
      <c r="WIX120" s="160"/>
      <c r="WIY120" s="160"/>
      <c r="WIZ120" s="161"/>
      <c r="WJA120" s="160"/>
      <c r="WJB120" s="160"/>
      <c r="WJC120" s="160"/>
      <c r="WJD120" s="160"/>
      <c r="WJE120" s="334"/>
      <c r="WJF120" s="163"/>
      <c r="WJG120" s="164"/>
      <c r="WJH120" s="160"/>
      <c r="WJI120" s="160"/>
      <c r="WJJ120" s="160"/>
      <c r="WJK120" s="160"/>
      <c r="WJL120" s="161"/>
      <c r="WJM120" s="160"/>
      <c r="WJN120" s="160"/>
      <c r="WJO120" s="160"/>
      <c r="WJP120" s="160"/>
      <c r="WJQ120" s="334"/>
      <c r="WJR120" s="163"/>
      <c r="WJS120" s="164"/>
      <c r="WJT120" s="160"/>
      <c r="WJU120" s="160"/>
      <c r="WJV120" s="160"/>
      <c r="WJW120" s="160"/>
      <c r="WJX120" s="161"/>
      <c r="WJY120" s="160"/>
      <c r="WJZ120" s="160"/>
      <c r="WKA120" s="160"/>
      <c r="WKB120" s="160"/>
      <c r="WKC120" s="334"/>
      <c r="WKD120" s="163"/>
      <c r="WKE120" s="164"/>
      <c r="WKF120" s="160"/>
      <c r="WKG120" s="160"/>
      <c r="WKH120" s="160"/>
      <c r="WKI120" s="160"/>
      <c r="WKJ120" s="161"/>
      <c r="WKK120" s="160"/>
      <c r="WKL120" s="160"/>
      <c r="WKM120" s="160"/>
      <c r="WKN120" s="160"/>
      <c r="WKO120" s="334"/>
      <c r="WKP120" s="163"/>
      <c r="WKQ120" s="164"/>
      <c r="WKR120" s="160"/>
      <c r="WKS120" s="160"/>
      <c r="WKT120" s="160"/>
      <c r="WKU120" s="160"/>
      <c r="WKV120" s="161"/>
      <c r="WKW120" s="160"/>
      <c r="WKX120" s="160"/>
      <c r="WKY120" s="160"/>
      <c r="WKZ120" s="160"/>
      <c r="WLA120" s="334"/>
      <c r="WLB120" s="163"/>
      <c r="WLC120" s="164"/>
      <c r="WLD120" s="160"/>
      <c r="WLE120" s="160"/>
      <c r="WLF120" s="160"/>
      <c r="WLG120" s="160"/>
      <c r="WLH120" s="161"/>
      <c r="WLI120" s="160"/>
      <c r="WLJ120" s="160"/>
      <c r="WLK120" s="160"/>
      <c r="WLL120" s="160"/>
      <c r="WLM120" s="334"/>
      <c r="WLN120" s="163"/>
      <c r="WLO120" s="164"/>
      <c r="WLP120" s="160"/>
      <c r="WLQ120" s="160"/>
      <c r="WLR120" s="160"/>
      <c r="WLS120" s="160"/>
      <c r="WLT120" s="161"/>
      <c r="WLU120" s="160"/>
      <c r="WLV120" s="160"/>
      <c r="WLW120" s="160"/>
      <c r="WLX120" s="160"/>
      <c r="WLY120" s="334"/>
      <c r="WLZ120" s="163"/>
      <c r="WMA120" s="164"/>
      <c r="WMB120" s="160"/>
      <c r="WMC120" s="160"/>
      <c r="WMD120" s="160"/>
      <c r="WME120" s="160"/>
      <c r="WMF120" s="161"/>
      <c r="WMG120" s="160"/>
      <c r="WMH120" s="160"/>
      <c r="WMI120" s="160"/>
      <c r="WMJ120" s="160"/>
      <c r="WMK120" s="334"/>
      <c r="WML120" s="163"/>
      <c r="WMM120" s="164"/>
      <c r="WMN120" s="160"/>
      <c r="WMO120" s="160"/>
      <c r="WMP120" s="160"/>
      <c r="WMQ120" s="160"/>
      <c r="WMR120" s="161"/>
      <c r="WMS120" s="160"/>
      <c r="WMT120" s="160"/>
      <c r="WMU120" s="160"/>
      <c r="WMV120" s="160"/>
      <c r="WMW120" s="334"/>
      <c r="WMX120" s="163"/>
      <c r="WMY120" s="164"/>
      <c r="WMZ120" s="160"/>
      <c r="WNA120" s="160"/>
      <c r="WNB120" s="160"/>
      <c r="WNC120" s="160"/>
      <c r="WND120" s="161"/>
      <c r="WNE120" s="160"/>
      <c r="WNF120" s="160"/>
      <c r="WNG120" s="160"/>
      <c r="WNH120" s="160"/>
      <c r="WNI120" s="334"/>
      <c r="WNJ120" s="163"/>
      <c r="WNK120" s="164"/>
      <c r="WNL120" s="160"/>
      <c r="WNM120" s="160"/>
      <c r="WNN120" s="160"/>
      <c r="WNO120" s="160"/>
      <c r="WNP120" s="161"/>
      <c r="WNQ120" s="160"/>
      <c r="WNR120" s="160"/>
      <c r="WNS120" s="160"/>
      <c r="WNT120" s="160"/>
      <c r="WNU120" s="334"/>
      <c r="WNV120" s="163"/>
      <c r="WNW120" s="164"/>
      <c r="WNX120" s="160"/>
      <c r="WNY120" s="160"/>
      <c r="WNZ120" s="160"/>
      <c r="WOA120" s="160"/>
      <c r="WOB120" s="161"/>
      <c r="WOC120" s="160"/>
      <c r="WOD120" s="160"/>
      <c r="WOE120" s="160"/>
      <c r="WOF120" s="160"/>
      <c r="WOG120" s="334"/>
      <c r="WOH120" s="163"/>
      <c r="WOI120" s="164"/>
      <c r="WOJ120" s="160"/>
      <c r="WOK120" s="160"/>
      <c r="WOL120" s="160"/>
      <c r="WOM120" s="160"/>
      <c r="WON120" s="161"/>
      <c r="WOO120" s="160"/>
      <c r="WOP120" s="160"/>
      <c r="WOQ120" s="160"/>
      <c r="WOR120" s="160"/>
      <c r="WOS120" s="334"/>
      <c r="WOT120" s="163"/>
      <c r="WOU120" s="164"/>
      <c r="WOV120" s="160"/>
      <c r="WOW120" s="160"/>
      <c r="WOX120" s="160"/>
      <c r="WOY120" s="160"/>
      <c r="WOZ120" s="161"/>
      <c r="WPA120" s="160"/>
      <c r="WPB120" s="160"/>
      <c r="WPC120" s="160"/>
      <c r="WPD120" s="160"/>
      <c r="WPE120" s="334"/>
      <c r="WPF120" s="163"/>
      <c r="WPG120" s="164"/>
      <c r="WPH120" s="160"/>
      <c r="WPI120" s="160"/>
      <c r="WPJ120" s="160"/>
      <c r="WPK120" s="160"/>
      <c r="WPL120" s="161"/>
      <c r="WPM120" s="160"/>
      <c r="WPN120" s="160"/>
      <c r="WPO120" s="160"/>
      <c r="WPP120" s="160"/>
      <c r="WPQ120" s="334"/>
      <c r="WPR120" s="163"/>
      <c r="WPS120" s="164"/>
      <c r="WPT120" s="160"/>
      <c r="WPU120" s="160"/>
      <c r="WPV120" s="160"/>
      <c r="WPW120" s="160"/>
      <c r="WPX120" s="161"/>
      <c r="WPY120" s="160"/>
      <c r="WPZ120" s="160"/>
      <c r="WQA120" s="160"/>
      <c r="WQB120" s="160"/>
      <c r="WQC120" s="334"/>
      <c r="WQD120" s="163"/>
      <c r="WQE120" s="164"/>
      <c r="WQF120" s="160"/>
      <c r="WQG120" s="160"/>
      <c r="WQH120" s="160"/>
      <c r="WQI120" s="160"/>
      <c r="WQJ120" s="161"/>
      <c r="WQK120" s="160"/>
      <c r="WQL120" s="160"/>
      <c r="WQM120" s="160"/>
      <c r="WQN120" s="160"/>
      <c r="WQO120" s="334"/>
      <c r="WQP120" s="163"/>
      <c r="WQQ120" s="164"/>
      <c r="WQR120" s="160"/>
      <c r="WQS120" s="160"/>
      <c r="WQT120" s="160"/>
      <c r="WQU120" s="160"/>
      <c r="WQV120" s="161"/>
      <c r="WQW120" s="160"/>
      <c r="WQX120" s="160"/>
      <c r="WQY120" s="160"/>
      <c r="WQZ120" s="160"/>
      <c r="WRA120" s="334"/>
      <c r="WRB120" s="163"/>
      <c r="WRC120" s="164"/>
      <c r="WRD120" s="160"/>
      <c r="WRE120" s="160"/>
      <c r="WRF120" s="160"/>
      <c r="WRG120" s="160"/>
      <c r="WRH120" s="161"/>
      <c r="WRI120" s="160"/>
      <c r="WRJ120" s="160"/>
      <c r="WRK120" s="160"/>
      <c r="WRL120" s="160"/>
      <c r="WRM120" s="334"/>
      <c r="WRN120" s="163"/>
      <c r="WRO120" s="164"/>
      <c r="WRP120" s="160"/>
      <c r="WRQ120" s="160"/>
      <c r="WRR120" s="160"/>
      <c r="WRS120" s="160"/>
      <c r="WRT120" s="161"/>
      <c r="WRU120" s="160"/>
      <c r="WRV120" s="160"/>
      <c r="WRW120" s="160"/>
      <c r="WRX120" s="160"/>
      <c r="WRY120" s="334"/>
      <c r="WRZ120" s="163"/>
      <c r="WSA120" s="164"/>
      <c r="WSB120" s="160"/>
      <c r="WSC120" s="160"/>
      <c r="WSD120" s="160"/>
      <c r="WSE120" s="160"/>
      <c r="WSF120" s="161"/>
      <c r="WSG120" s="160"/>
      <c r="WSH120" s="160"/>
      <c r="WSI120" s="160"/>
      <c r="WSJ120" s="160"/>
      <c r="WSK120" s="334"/>
      <c r="WSL120" s="163"/>
      <c r="WSM120" s="164"/>
      <c r="WSN120" s="160"/>
      <c r="WSO120" s="160"/>
      <c r="WSP120" s="160"/>
      <c r="WSQ120" s="160"/>
      <c r="WSR120" s="161"/>
      <c r="WSS120" s="160"/>
      <c r="WST120" s="160"/>
      <c r="WSU120" s="160"/>
      <c r="WSV120" s="160"/>
      <c r="WSW120" s="334"/>
      <c r="WSX120" s="163"/>
      <c r="WSY120" s="164"/>
      <c r="WSZ120" s="160"/>
      <c r="WTA120" s="160"/>
      <c r="WTB120" s="160"/>
      <c r="WTC120" s="160"/>
      <c r="WTD120" s="161"/>
      <c r="WTE120" s="160"/>
      <c r="WTF120" s="160"/>
      <c r="WTG120" s="160"/>
      <c r="WTH120" s="160"/>
      <c r="WTI120" s="334"/>
      <c r="WTJ120" s="163"/>
      <c r="WTK120" s="164"/>
      <c r="WTL120" s="160"/>
      <c r="WTM120" s="160"/>
      <c r="WTN120" s="160"/>
      <c r="WTO120" s="160"/>
      <c r="WTP120" s="161"/>
      <c r="WTQ120" s="160"/>
      <c r="WTR120" s="160"/>
      <c r="WTS120" s="160"/>
      <c r="WTT120" s="160"/>
      <c r="WTU120" s="334"/>
      <c r="WTV120" s="163"/>
      <c r="WTW120" s="164"/>
      <c r="WTX120" s="160"/>
      <c r="WTY120" s="160"/>
      <c r="WTZ120" s="160"/>
      <c r="WUA120" s="160"/>
      <c r="WUB120" s="161"/>
      <c r="WUC120" s="160"/>
      <c r="WUD120" s="160"/>
      <c r="WUE120" s="160"/>
      <c r="WUF120" s="160"/>
      <c r="WUG120" s="334"/>
      <c r="WUH120" s="163"/>
      <c r="WUI120" s="164"/>
      <c r="WUJ120" s="160"/>
      <c r="WUK120" s="160"/>
      <c r="WUL120" s="160"/>
      <c r="WUM120" s="160"/>
      <c r="WUN120" s="161"/>
      <c r="WUO120" s="160"/>
      <c r="WUP120" s="160"/>
      <c r="WUQ120" s="160"/>
      <c r="WUR120" s="160"/>
      <c r="WUS120" s="334"/>
      <c r="WUT120" s="163"/>
      <c r="WUU120" s="164"/>
      <c r="WUV120" s="160"/>
      <c r="WUW120" s="160"/>
      <c r="WUX120" s="160"/>
      <c r="WUY120" s="160"/>
      <c r="WUZ120" s="161"/>
      <c r="WVA120" s="160"/>
      <c r="WVB120" s="160"/>
      <c r="WVC120" s="160"/>
      <c r="WVD120" s="160"/>
      <c r="WVE120" s="334"/>
      <c r="WVF120" s="163"/>
      <c r="WVG120" s="164"/>
      <c r="WVH120" s="160"/>
      <c r="WVI120" s="160"/>
      <c r="WVJ120" s="160"/>
      <c r="WVK120" s="160"/>
      <c r="WVL120" s="161"/>
      <c r="WVM120" s="160"/>
      <c r="WVN120" s="160"/>
      <c r="WVO120" s="160"/>
      <c r="WVP120" s="160"/>
      <c r="WVQ120" s="334"/>
      <c r="WVR120" s="163"/>
      <c r="WVS120" s="164"/>
      <c r="WVT120" s="160"/>
      <c r="WVU120" s="160"/>
      <c r="WVV120" s="160"/>
      <c r="WVW120" s="160"/>
      <c r="WVX120" s="161"/>
      <c r="WVY120" s="160"/>
      <c r="WVZ120" s="160"/>
      <c r="WWA120" s="160"/>
      <c r="WWB120" s="160"/>
      <c r="WWC120" s="334"/>
      <c r="WWD120" s="163"/>
      <c r="WWE120" s="164"/>
      <c r="WWF120" s="160"/>
      <c r="WWG120" s="160"/>
      <c r="WWH120" s="160"/>
      <c r="WWI120" s="160"/>
      <c r="WWJ120" s="161"/>
      <c r="WWK120" s="160"/>
      <c r="WWL120" s="160"/>
      <c r="WWM120" s="160"/>
      <c r="WWN120" s="160"/>
      <c r="WWO120" s="334"/>
      <c r="WWP120" s="163"/>
      <c r="WWQ120" s="164"/>
      <c r="WWR120" s="160"/>
      <c r="WWS120" s="160"/>
      <c r="WWT120" s="160"/>
      <c r="WWU120" s="160"/>
      <c r="WWV120" s="161"/>
      <c r="WWW120" s="160"/>
      <c r="WWX120" s="160"/>
      <c r="WWY120" s="160"/>
      <c r="WWZ120" s="160"/>
      <c r="WXA120" s="334"/>
      <c r="WXB120" s="163"/>
      <c r="WXC120" s="164"/>
      <c r="WXD120" s="160"/>
      <c r="WXE120" s="160"/>
      <c r="WXF120" s="160"/>
      <c r="WXG120" s="160"/>
      <c r="WXH120" s="161"/>
      <c r="WXI120" s="160"/>
      <c r="WXJ120" s="160"/>
      <c r="WXK120" s="160"/>
      <c r="WXL120" s="160"/>
      <c r="WXM120" s="334"/>
      <c r="WXN120" s="163"/>
      <c r="WXO120" s="164"/>
      <c r="WXP120" s="160"/>
      <c r="WXQ120" s="160"/>
      <c r="WXR120" s="160"/>
      <c r="WXS120" s="160"/>
      <c r="WXT120" s="161"/>
      <c r="WXU120" s="160"/>
      <c r="WXV120" s="160"/>
      <c r="WXW120" s="160"/>
      <c r="WXX120" s="160"/>
      <c r="WXY120" s="334"/>
      <c r="WXZ120" s="163"/>
      <c r="WYA120" s="164"/>
      <c r="WYB120" s="160"/>
      <c r="WYC120" s="160"/>
      <c r="WYD120" s="160"/>
    </row>
    <row r="121" spans="1:16202" ht="30.95" customHeight="1" x14ac:dyDescent="0.2">
      <c r="A121" s="181" t="s">
        <v>895</v>
      </c>
      <c r="B121" s="329" t="s">
        <v>551</v>
      </c>
      <c r="C121" s="330" t="s">
        <v>552</v>
      </c>
      <c r="D121" s="307" t="s">
        <v>553</v>
      </c>
      <c r="E121" s="321" t="s">
        <v>554</v>
      </c>
      <c r="F121" s="114" t="s">
        <v>162</v>
      </c>
      <c r="G121" s="307" t="s">
        <v>525</v>
      </c>
      <c r="H121" s="319"/>
      <c r="I121" s="319"/>
      <c r="J121" s="319"/>
      <c r="K121" s="320"/>
      <c r="L121" s="303">
        <v>15800526</v>
      </c>
      <c r="M121" s="303"/>
      <c r="N121" s="312">
        <f>I121+J121+K121+L121+M121</f>
        <v>15800526</v>
      </c>
    </row>
    <row r="122" spans="1:16202" ht="31.35" customHeight="1" x14ac:dyDescent="0.2">
      <c r="A122" s="300" t="s">
        <v>896</v>
      </c>
      <c r="B122" s="298" t="s">
        <v>598</v>
      </c>
      <c r="C122" s="307" t="s">
        <v>599</v>
      </c>
      <c r="D122" s="307" t="s">
        <v>600</v>
      </c>
      <c r="E122" s="327" t="s">
        <v>601</v>
      </c>
      <c r="F122" s="114" t="s">
        <v>226</v>
      </c>
      <c r="G122" s="307" t="s">
        <v>167</v>
      </c>
      <c r="H122" s="319"/>
      <c r="I122" s="319"/>
      <c r="J122" s="319"/>
      <c r="K122" s="320"/>
      <c r="L122" s="303">
        <v>8500000</v>
      </c>
      <c r="M122" s="303">
        <v>5602317</v>
      </c>
      <c r="N122" s="318">
        <f t="shared" ref="N122:N132" si="6">H122+I122+J122+K122+L122+M122</f>
        <v>14102317</v>
      </c>
    </row>
    <row r="123" spans="1:16202" ht="31.35" customHeight="1" x14ac:dyDescent="0.2">
      <c r="A123" s="300" t="s">
        <v>897</v>
      </c>
      <c r="B123" s="332" t="s">
        <v>534</v>
      </c>
      <c r="C123" s="333" t="s">
        <v>535</v>
      </c>
      <c r="D123" s="307" t="s">
        <v>536</v>
      </c>
      <c r="E123" s="321" t="s">
        <v>537</v>
      </c>
      <c r="F123" s="331" t="s">
        <v>162</v>
      </c>
      <c r="G123" s="307" t="s">
        <v>525</v>
      </c>
      <c r="H123" s="319"/>
      <c r="I123" s="319"/>
      <c r="J123" s="319"/>
      <c r="K123" s="320"/>
      <c r="L123" s="303">
        <v>6950490</v>
      </c>
      <c r="M123" s="303">
        <v>4481184</v>
      </c>
      <c r="N123" s="318">
        <f t="shared" si="6"/>
        <v>11431674</v>
      </c>
    </row>
    <row r="124" spans="1:16202" ht="31.35" customHeight="1" x14ac:dyDescent="0.2">
      <c r="A124" s="300" t="s">
        <v>898</v>
      </c>
      <c r="B124" s="298" t="s">
        <v>526</v>
      </c>
      <c r="C124" s="307" t="s">
        <v>527</v>
      </c>
      <c r="D124" s="307" t="s">
        <v>528</v>
      </c>
      <c r="E124" s="327" t="s">
        <v>529</v>
      </c>
      <c r="F124" s="114" t="s">
        <v>351</v>
      </c>
      <c r="G124" s="307" t="s">
        <v>167</v>
      </c>
      <c r="H124" s="319"/>
      <c r="I124" s="319"/>
      <c r="J124" s="319"/>
      <c r="K124" s="320"/>
      <c r="L124" s="303">
        <v>4053227</v>
      </c>
      <c r="M124" s="303"/>
      <c r="N124" s="318">
        <f t="shared" si="6"/>
        <v>4053227</v>
      </c>
    </row>
    <row r="125" spans="1:16202" ht="40.35" customHeight="1" x14ac:dyDescent="0.2">
      <c r="A125" s="300" t="s">
        <v>899</v>
      </c>
      <c r="B125" s="332" t="s">
        <v>575</v>
      </c>
      <c r="C125" s="333" t="s">
        <v>576</v>
      </c>
      <c r="D125" s="307" t="s">
        <v>577</v>
      </c>
      <c r="E125" s="327" t="s">
        <v>578</v>
      </c>
      <c r="F125" s="114" t="s">
        <v>226</v>
      </c>
      <c r="G125" s="307" t="s">
        <v>167</v>
      </c>
      <c r="H125" s="319"/>
      <c r="I125" s="319"/>
      <c r="J125" s="319"/>
      <c r="K125" s="320"/>
      <c r="L125" s="303">
        <v>17386097</v>
      </c>
      <c r="M125" s="303"/>
      <c r="N125" s="318">
        <f t="shared" si="6"/>
        <v>17386097</v>
      </c>
    </row>
    <row r="126" spans="1:16202" ht="31.35" customHeight="1" x14ac:dyDescent="0.2">
      <c r="A126" s="300" t="s">
        <v>900</v>
      </c>
      <c r="B126" s="332" t="s">
        <v>538</v>
      </c>
      <c r="C126" s="333" t="s">
        <v>539</v>
      </c>
      <c r="D126" s="307" t="s">
        <v>540</v>
      </c>
      <c r="E126" s="321" t="s">
        <v>541</v>
      </c>
      <c r="F126" s="114" t="s">
        <v>125</v>
      </c>
      <c r="G126" s="307" t="s">
        <v>121</v>
      </c>
      <c r="H126" s="319"/>
      <c r="I126" s="319"/>
      <c r="J126" s="319"/>
      <c r="K126" s="320"/>
      <c r="L126" s="303">
        <v>16708204</v>
      </c>
      <c r="M126" s="303"/>
      <c r="N126" s="318">
        <f t="shared" si="6"/>
        <v>16708204</v>
      </c>
    </row>
    <row r="127" spans="1:16202" ht="31.35" customHeight="1" x14ac:dyDescent="0.2">
      <c r="A127" s="300" t="s">
        <v>901</v>
      </c>
      <c r="B127" s="332" t="s">
        <v>617</v>
      </c>
      <c r="C127" s="333" t="s">
        <v>362</v>
      </c>
      <c r="D127" s="307" t="s">
        <v>618</v>
      </c>
      <c r="E127" s="327" t="s">
        <v>619</v>
      </c>
      <c r="F127" s="114" t="s">
        <v>171</v>
      </c>
      <c r="G127" s="307" t="s">
        <v>337</v>
      </c>
      <c r="H127" s="319"/>
      <c r="I127" s="319"/>
      <c r="J127" s="319"/>
      <c r="K127" s="320"/>
      <c r="L127" s="303">
        <v>11195450</v>
      </c>
      <c r="M127" s="303"/>
      <c r="N127" s="318">
        <f t="shared" si="6"/>
        <v>11195450</v>
      </c>
    </row>
    <row r="128" spans="1:16202" ht="31.35" customHeight="1" x14ac:dyDescent="0.2">
      <c r="A128" s="300" t="s">
        <v>902</v>
      </c>
      <c r="B128" s="329" t="s">
        <v>559</v>
      </c>
      <c r="C128" s="299" t="s">
        <v>560</v>
      </c>
      <c r="D128" s="307" t="s">
        <v>561</v>
      </c>
      <c r="E128" s="321" t="s">
        <v>562</v>
      </c>
      <c r="F128" s="114" t="s">
        <v>171</v>
      </c>
      <c r="G128" s="307" t="s">
        <v>337</v>
      </c>
      <c r="H128" s="319"/>
      <c r="I128" s="319"/>
      <c r="J128" s="319"/>
      <c r="K128" s="320"/>
      <c r="L128" s="303">
        <v>8130000</v>
      </c>
      <c r="M128" s="303"/>
      <c r="N128" s="318">
        <f t="shared" si="6"/>
        <v>8130000</v>
      </c>
    </row>
    <row r="129" spans="1:14" ht="31.35" customHeight="1" x14ac:dyDescent="0.2">
      <c r="A129" s="300" t="s">
        <v>903</v>
      </c>
      <c r="B129" s="335" t="s">
        <v>639</v>
      </c>
      <c r="C129" s="186" t="s">
        <v>640</v>
      </c>
      <c r="D129" s="307" t="s">
        <v>904</v>
      </c>
      <c r="E129" s="321" t="s">
        <v>905</v>
      </c>
      <c r="F129" s="114" t="s">
        <v>120</v>
      </c>
      <c r="G129" s="307" t="s">
        <v>337</v>
      </c>
      <c r="H129" s="319"/>
      <c r="I129" s="319"/>
      <c r="J129" s="319"/>
      <c r="K129" s="320"/>
      <c r="L129" s="303">
        <v>4071973</v>
      </c>
      <c r="M129" s="303"/>
      <c r="N129" s="318">
        <f t="shared" si="6"/>
        <v>4071973</v>
      </c>
    </row>
    <row r="130" spans="1:14" ht="31.35" customHeight="1" x14ac:dyDescent="0.2">
      <c r="A130" s="300" t="s">
        <v>906</v>
      </c>
      <c r="B130" s="336" t="s">
        <v>628</v>
      </c>
      <c r="C130" s="181" t="s">
        <v>629</v>
      </c>
      <c r="D130" s="307" t="s">
        <v>907</v>
      </c>
      <c r="E130" s="321" t="s">
        <v>908</v>
      </c>
      <c r="F130" s="114" t="s">
        <v>162</v>
      </c>
      <c r="G130" s="307" t="s">
        <v>909</v>
      </c>
      <c r="H130" s="319"/>
      <c r="I130" s="319"/>
      <c r="J130" s="319"/>
      <c r="K130" s="320"/>
      <c r="L130" s="303">
        <v>4550000</v>
      </c>
      <c r="M130" s="303"/>
      <c r="N130" s="318">
        <f t="shared" si="6"/>
        <v>4550000</v>
      </c>
    </row>
    <row r="131" spans="1:14" ht="31.35" customHeight="1" x14ac:dyDescent="0.2">
      <c r="A131" s="300" t="s">
        <v>910</v>
      </c>
      <c r="B131" s="335" t="s">
        <v>656</v>
      </c>
      <c r="C131" s="186" t="s">
        <v>657</v>
      </c>
      <c r="D131" s="307" t="s">
        <v>911</v>
      </c>
      <c r="E131" s="327" t="s">
        <v>912</v>
      </c>
      <c r="F131" s="114" t="s">
        <v>226</v>
      </c>
      <c r="G131" s="307" t="s">
        <v>130</v>
      </c>
      <c r="H131" s="319"/>
      <c r="I131" s="319"/>
      <c r="J131" s="319"/>
      <c r="K131" s="320"/>
      <c r="L131" s="337">
        <v>25277218</v>
      </c>
      <c r="M131" s="303">
        <v>140000</v>
      </c>
      <c r="N131" s="318">
        <f t="shared" si="6"/>
        <v>25417218</v>
      </c>
    </row>
    <row r="132" spans="1:14" ht="31.35" customHeight="1" x14ac:dyDescent="0.2">
      <c r="A132" s="300" t="s">
        <v>913</v>
      </c>
      <c r="B132" s="336" t="s">
        <v>579</v>
      </c>
      <c r="C132" s="181" t="s">
        <v>637</v>
      </c>
      <c r="D132" s="307" t="s">
        <v>581</v>
      </c>
      <c r="E132" s="327" t="s">
        <v>582</v>
      </c>
      <c r="F132" s="114" t="s">
        <v>317</v>
      </c>
      <c r="G132" s="307" t="s">
        <v>121</v>
      </c>
      <c r="H132" s="319"/>
      <c r="I132" s="319"/>
      <c r="J132" s="319"/>
      <c r="K132" s="320"/>
      <c r="L132" s="303">
        <v>4341441</v>
      </c>
      <c r="M132" s="303"/>
      <c r="N132" s="318">
        <f t="shared" si="6"/>
        <v>4341441</v>
      </c>
    </row>
    <row r="133" spans="1:14" ht="31.35" customHeight="1" x14ac:dyDescent="0.2">
      <c r="A133" s="300" t="s">
        <v>914</v>
      </c>
      <c r="B133" s="336" t="s">
        <v>631</v>
      </c>
      <c r="C133" s="191" t="s">
        <v>632</v>
      </c>
      <c r="D133" s="307" t="s">
        <v>915</v>
      </c>
      <c r="E133" s="327" t="s">
        <v>916</v>
      </c>
      <c r="F133" s="114" t="s">
        <v>226</v>
      </c>
      <c r="G133" s="307" t="s">
        <v>130</v>
      </c>
      <c r="H133" s="319"/>
      <c r="I133" s="319"/>
      <c r="J133" s="319"/>
      <c r="K133" s="320"/>
      <c r="L133" s="303"/>
      <c r="M133" s="303">
        <v>7997671</v>
      </c>
      <c r="N133" s="318">
        <f>H133+I133+J133+K133+L133+M133</f>
        <v>7997671</v>
      </c>
    </row>
    <row r="134" spans="1:14" ht="31.35" customHeight="1" x14ac:dyDescent="0.2">
      <c r="A134" s="300" t="s">
        <v>917</v>
      </c>
      <c r="B134" s="335" t="s">
        <v>653</v>
      </c>
      <c r="C134" s="186" t="s">
        <v>654</v>
      </c>
      <c r="D134" s="307" t="s">
        <v>918</v>
      </c>
      <c r="E134" s="327">
        <v>71009108</v>
      </c>
      <c r="F134" s="114" t="s">
        <v>120</v>
      </c>
      <c r="G134" s="307" t="s">
        <v>919</v>
      </c>
      <c r="H134" s="319"/>
      <c r="I134" s="319"/>
      <c r="J134" s="319"/>
      <c r="K134" s="320"/>
      <c r="L134" s="303"/>
      <c r="M134" s="303">
        <v>11380000</v>
      </c>
      <c r="N134" s="318">
        <f t="shared" ref="N134:N137" si="7">H134+I134+J134+K134+L134+M134</f>
        <v>11380000</v>
      </c>
    </row>
    <row r="135" spans="1:14" s="160" customFormat="1" ht="31.35" customHeight="1" x14ac:dyDescent="0.2">
      <c r="A135" s="300" t="s">
        <v>920</v>
      </c>
      <c r="B135" s="335" t="s">
        <v>645</v>
      </c>
      <c r="C135" s="186" t="s">
        <v>646</v>
      </c>
      <c r="D135" s="307" t="s">
        <v>921</v>
      </c>
      <c r="E135" s="181">
        <v>71007636</v>
      </c>
      <c r="F135" s="114" t="s">
        <v>125</v>
      </c>
      <c r="G135" s="181" t="s">
        <v>130</v>
      </c>
      <c r="H135" s="319"/>
      <c r="I135" s="319"/>
      <c r="J135" s="319"/>
      <c r="K135" s="320"/>
      <c r="L135" s="303"/>
      <c r="M135" s="303">
        <v>10703280.9</v>
      </c>
      <c r="N135" s="318">
        <f t="shared" si="7"/>
        <v>10703280.9</v>
      </c>
    </row>
    <row r="136" spans="1:14" ht="31.35" customHeight="1" x14ac:dyDescent="0.2">
      <c r="A136" s="300" t="s">
        <v>922</v>
      </c>
      <c r="B136" s="336" t="s">
        <v>642</v>
      </c>
      <c r="C136" s="181" t="s">
        <v>643</v>
      </c>
      <c r="D136" s="307" t="s">
        <v>923</v>
      </c>
      <c r="E136" s="327" t="s">
        <v>924</v>
      </c>
      <c r="F136" s="114" t="s">
        <v>120</v>
      </c>
      <c r="G136" s="181" t="s">
        <v>130</v>
      </c>
      <c r="H136" s="319"/>
      <c r="I136" s="319"/>
      <c r="J136" s="319"/>
      <c r="K136" s="320"/>
      <c r="L136" s="303"/>
      <c r="M136" s="303">
        <v>15773300</v>
      </c>
      <c r="N136" s="318">
        <f t="shared" si="7"/>
        <v>15773300</v>
      </c>
    </row>
    <row r="137" spans="1:14" ht="31.35" customHeight="1" x14ac:dyDescent="0.2">
      <c r="A137" s="300" t="s">
        <v>925</v>
      </c>
      <c r="B137" s="336" t="s">
        <v>662</v>
      </c>
      <c r="C137" s="181" t="s">
        <v>663</v>
      </c>
      <c r="D137" s="307" t="s">
        <v>926</v>
      </c>
      <c r="E137" s="327" t="s">
        <v>927</v>
      </c>
      <c r="F137" s="114" t="s">
        <v>120</v>
      </c>
      <c r="G137" s="181" t="s">
        <v>130</v>
      </c>
      <c r="H137" s="319"/>
      <c r="I137" s="319"/>
      <c r="J137" s="319"/>
      <c r="K137" s="320"/>
      <c r="L137" s="303"/>
      <c r="M137" s="303">
        <v>8100000</v>
      </c>
      <c r="N137" s="318">
        <f t="shared" si="7"/>
        <v>8100000</v>
      </c>
    </row>
    <row r="138" spans="1:14" ht="31.35" customHeight="1" x14ac:dyDescent="0.2">
      <c r="A138" s="300" t="s">
        <v>928</v>
      </c>
      <c r="B138" s="336" t="s">
        <v>648</v>
      </c>
      <c r="C138" s="181" t="s">
        <v>929</v>
      </c>
      <c r="D138" s="307" t="s">
        <v>930</v>
      </c>
      <c r="E138" s="327" t="s">
        <v>931</v>
      </c>
      <c r="F138" s="114" t="s">
        <v>120</v>
      </c>
      <c r="G138" s="181" t="s">
        <v>130</v>
      </c>
      <c r="H138" s="319"/>
      <c r="I138" s="319"/>
      <c r="J138" s="319"/>
      <c r="K138" s="320"/>
      <c r="L138" s="303"/>
      <c r="M138" s="303">
        <v>8788250.1400000006</v>
      </c>
      <c r="N138" s="318">
        <f>H138+I138+J138+K138+L138+M138</f>
        <v>8788250.1400000006</v>
      </c>
    </row>
    <row r="139" spans="1:14" ht="31.35" customHeight="1" x14ac:dyDescent="0.2">
      <c r="A139" s="300" t="s">
        <v>932</v>
      </c>
      <c r="B139" s="336" t="s">
        <v>690</v>
      </c>
      <c r="C139" s="181" t="s">
        <v>933</v>
      </c>
      <c r="D139" s="307" t="s">
        <v>934</v>
      </c>
      <c r="E139" s="186">
        <v>70987287</v>
      </c>
      <c r="F139" s="114" t="s">
        <v>140</v>
      </c>
      <c r="G139" s="307" t="s">
        <v>167</v>
      </c>
      <c r="H139" s="319"/>
      <c r="I139" s="319"/>
      <c r="J139" s="319"/>
      <c r="K139" s="320"/>
      <c r="L139" s="303"/>
      <c r="M139" s="303">
        <v>4915143</v>
      </c>
      <c r="N139" s="318">
        <f t="shared" ref="N139:N141" si="8">H139+I139+J139+K139+L139+M139</f>
        <v>4915143</v>
      </c>
    </row>
    <row r="140" spans="1:14" ht="31.35" customHeight="1" x14ac:dyDescent="0.2">
      <c r="A140" s="300" t="s">
        <v>935</v>
      </c>
      <c r="B140" s="336" t="s">
        <v>659</v>
      </c>
      <c r="C140" s="181" t="s">
        <v>660</v>
      </c>
      <c r="D140" s="307" t="s">
        <v>936</v>
      </c>
      <c r="E140" s="327" t="s">
        <v>937</v>
      </c>
      <c r="F140" s="114" t="s">
        <v>120</v>
      </c>
      <c r="G140" s="181" t="s">
        <v>130</v>
      </c>
      <c r="H140" s="319"/>
      <c r="I140" s="319"/>
      <c r="J140" s="319"/>
      <c r="K140" s="320"/>
      <c r="L140" s="303"/>
      <c r="M140" s="303">
        <v>19034100.359999999</v>
      </c>
      <c r="N140" s="318">
        <f>H140+I140+J140+K140+L140+M140</f>
        <v>19034100.359999999</v>
      </c>
    </row>
    <row r="141" spans="1:14" ht="31.35" customHeight="1" x14ac:dyDescent="0.2">
      <c r="A141" s="300" t="s">
        <v>938</v>
      </c>
      <c r="B141" s="336" t="s">
        <v>677</v>
      </c>
      <c r="C141" s="181" t="s">
        <v>678</v>
      </c>
      <c r="D141" s="307" t="s">
        <v>939</v>
      </c>
      <c r="E141" s="327" t="s">
        <v>940</v>
      </c>
      <c r="F141" s="114" t="s">
        <v>120</v>
      </c>
      <c r="G141" s="307" t="s">
        <v>426</v>
      </c>
      <c r="H141" s="319"/>
      <c r="I141" s="319"/>
      <c r="J141" s="319"/>
      <c r="K141" s="320"/>
      <c r="L141" s="303"/>
      <c r="M141" s="303">
        <v>21640000</v>
      </c>
      <c r="N141" s="318">
        <f t="shared" si="8"/>
        <v>21640000</v>
      </c>
    </row>
    <row r="142" spans="1:14" ht="31.35" customHeight="1" x14ac:dyDescent="0.2">
      <c r="A142" s="300" t="s">
        <v>941</v>
      </c>
      <c r="B142" s="336" t="s">
        <v>693</v>
      </c>
      <c r="C142" s="181" t="s">
        <v>694</v>
      </c>
      <c r="D142" s="307" t="s">
        <v>942</v>
      </c>
      <c r="E142" s="327" t="s">
        <v>943</v>
      </c>
      <c r="F142" s="114" t="s">
        <v>171</v>
      </c>
      <c r="G142" s="307" t="s">
        <v>167</v>
      </c>
      <c r="H142" s="319"/>
      <c r="I142" s="319"/>
      <c r="J142" s="319"/>
      <c r="K142" s="320"/>
      <c r="L142" s="303"/>
      <c r="M142" s="303">
        <v>2598587</v>
      </c>
      <c r="N142" s="318">
        <f>H142+I142+J142+K142+L142+M142</f>
        <v>2598587</v>
      </c>
    </row>
    <row r="143" spans="1:14" ht="31.35" customHeight="1" x14ac:dyDescent="0.2">
      <c r="A143" s="300" t="s">
        <v>944</v>
      </c>
      <c r="B143" s="336" t="s">
        <v>671</v>
      </c>
      <c r="C143" s="181" t="s">
        <v>945</v>
      </c>
      <c r="D143" s="307" t="s">
        <v>946</v>
      </c>
      <c r="E143" s="327" t="s">
        <v>947</v>
      </c>
      <c r="F143" s="114" t="s">
        <v>120</v>
      </c>
      <c r="G143" s="307" t="s">
        <v>167</v>
      </c>
      <c r="H143" s="319"/>
      <c r="I143" s="319"/>
      <c r="J143" s="319"/>
      <c r="K143" s="320"/>
      <c r="L143" s="303"/>
      <c r="M143" s="303">
        <v>3704772.4</v>
      </c>
      <c r="N143" s="318">
        <f t="shared" ref="N143:N150" si="9">H143+I143+J143+K143+L143+M143</f>
        <v>3704772.4</v>
      </c>
    </row>
    <row r="144" spans="1:14" ht="31.35" customHeight="1" x14ac:dyDescent="0.2">
      <c r="A144" s="300" t="s">
        <v>948</v>
      </c>
      <c r="B144" s="336" t="s">
        <v>634</v>
      </c>
      <c r="C144" s="181" t="s">
        <v>635</v>
      </c>
      <c r="D144" s="307" t="s">
        <v>949</v>
      </c>
      <c r="E144" s="327" t="s">
        <v>950</v>
      </c>
      <c r="F144" s="114" t="s">
        <v>120</v>
      </c>
      <c r="G144" s="307" t="s">
        <v>130</v>
      </c>
      <c r="H144" s="319"/>
      <c r="I144" s="319"/>
      <c r="J144" s="319"/>
      <c r="K144" s="320"/>
      <c r="L144" s="303"/>
      <c r="M144" s="303">
        <v>3152471.58</v>
      </c>
      <c r="N144" s="318">
        <f t="shared" si="9"/>
        <v>3152471.58</v>
      </c>
    </row>
    <row r="145" spans="1:14" ht="31.35" customHeight="1" x14ac:dyDescent="0.2">
      <c r="A145" s="300" t="s">
        <v>951</v>
      </c>
      <c r="B145" s="336" t="s">
        <v>703</v>
      </c>
      <c r="C145" s="181" t="s">
        <v>704</v>
      </c>
      <c r="D145" s="307" t="s">
        <v>952</v>
      </c>
      <c r="E145" s="327" t="s">
        <v>953</v>
      </c>
      <c r="F145" s="114" t="s">
        <v>120</v>
      </c>
      <c r="G145" s="307" t="s">
        <v>121</v>
      </c>
      <c r="H145" s="319"/>
      <c r="I145" s="319"/>
      <c r="J145" s="319"/>
      <c r="K145" s="320"/>
      <c r="L145" s="303"/>
      <c r="M145" s="303">
        <v>9707000</v>
      </c>
      <c r="N145" s="318">
        <f>H145+I145+J145+K145+L145+M145</f>
        <v>9707000</v>
      </c>
    </row>
    <row r="146" spans="1:14" ht="42.95" customHeight="1" x14ac:dyDescent="0.2">
      <c r="A146" s="300" t="s">
        <v>954</v>
      </c>
      <c r="B146" s="336" t="s">
        <v>668</v>
      </c>
      <c r="C146" s="314" t="s">
        <v>669</v>
      </c>
      <c r="D146" s="307" t="s">
        <v>955</v>
      </c>
      <c r="E146" s="327" t="s">
        <v>956</v>
      </c>
      <c r="F146" s="114" t="s">
        <v>162</v>
      </c>
      <c r="G146" s="307" t="s">
        <v>121</v>
      </c>
      <c r="H146" s="319"/>
      <c r="I146" s="319"/>
      <c r="J146" s="319"/>
      <c r="K146" s="320"/>
      <c r="L146" s="303"/>
      <c r="M146" s="303">
        <v>7790203</v>
      </c>
      <c r="N146" s="318">
        <f>H146+I146+J146+K146+L146+M146</f>
        <v>7790203</v>
      </c>
    </row>
    <row r="147" spans="1:14" ht="31.35" customHeight="1" x14ac:dyDescent="0.2">
      <c r="A147" s="300" t="s">
        <v>957</v>
      </c>
      <c r="B147" s="336" t="s">
        <v>674</v>
      </c>
      <c r="C147" s="181" t="s">
        <v>958</v>
      </c>
      <c r="D147" s="307" t="s">
        <v>959</v>
      </c>
      <c r="E147" s="327" t="s">
        <v>960</v>
      </c>
      <c r="F147" s="114" t="s">
        <v>120</v>
      </c>
      <c r="G147" s="307" t="s">
        <v>167</v>
      </c>
      <c r="H147" s="319"/>
      <c r="I147" s="319"/>
      <c r="J147" s="319"/>
      <c r="K147" s="320"/>
      <c r="L147" s="303"/>
      <c r="M147" s="303">
        <v>7250000</v>
      </c>
      <c r="N147" s="318">
        <f t="shared" si="9"/>
        <v>7250000</v>
      </c>
    </row>
    <row r="148" spans="1:14" ht="31.35" customHeight="1" x14ac:dyDescent="0.2">
      <c r="A148" s="300" t="s">
        <v>961</v>
      </c>
      <c r="B148" s="336" t="s">
        <v>625</v>
      </c>
      <c r="C148" s="181" t="s">
        <v>626</v>
      </c>
      <c r="D148" s="307" t="s">
        <v>962</v>
      </c>
      <c r="E148" s="327" t="s">
        <v>963</v>
      </c>
      <c r="F148" s="114" t="s">
        <v>120</v>
      </c>
      <c r="G148" s="307" t="s">
        <v>130</v>
      </c>
      <c r="H148" s="319"/>
      <c r="I148" s="319"/>
      <c r="J148" s="319"/>
      <c r="K148" s="320"/>
      <c r="L148" s="303"/>
      <c r="M148" s="303">
        <v>11696389</v>
      </c>
      <c r="N148" s="318">
        <f t="shared" si="9"/>
        <v>11696389</v>
      </c>
    </row>
    <row r="149" spans="1:14" ht="31.35" customHeight="1" x14ac:dyDescent="0.2">
      <c r="A149" s="300" t="s">
        <v>964</v>
      </c>
      <c r="B149" s="336" t="s">
        <v>965</v>
      </c>
      <c r="C149" s="181" t="s">
        <v>966</v>
      </c>
      <c r="D149" s="307" t="s">
        <v>967</v>
      </c>
      <c r="E149" s="327" t="s">
        <v>968</v>
      </c>
      <c r="F149" s="114" t="s">
        <v>120</v>
      </c>
      <c r="G149" s="307" t="s">
        <v>969</v>
      </c>
      <c r="H149" s="319"/>
      <c r="I149" s="319"/>
      <c r="J149" s="319"/>
      <c r="K149" s="320"/>
      <c r="L149" s="303"/>
      <c r="M149" s="303">
        <v>18116645</v>
      </c>
      <c r="N149" s="318">
        <f t="shared" si="9"/>
        <v>18116645</v>
      </c>
    </row>
    <row r="150" spans="1:14" ht="31.35" customHeight="1" x14ac:dyDescent="0.2">
      <c r="A150" s="300" t="s">
        <v>970</v>
      </c>
      <c r="B150" s="338" t="s">
        <v>971</v>
      </c>
      <c r="C150" s="181" t="s">
        <v>972</v>
      </c>
      <c r="D150" s="307" t="s">
        <v>973</v>
      </c>
      <c r="E150" s="327" t="s">
        <v>974</v>
      </c>
      <c r="F150" s="114" t="s">
        <v>162</v>
      </c>
      <c r="G150" s="307" t="s">
        <v>130</v>
      </c>
      <c r="H150" s="300"/>
      <c r="I150" s="300"/>
      <c r="J150" s="300"/>
      <c r="K150" s="339"/>
      <c r="L150" s="337"/>
      <c r="M150" s="303">
        <v>30000000</v>
      </c>
      <c r="N150" s="318">
        <f t="shared" si="9"/>
        <v>30000000</v>
      </c>
    </row>
    <row r="151" spans="1:14" s="160" customFormat="1" ht="31.35" customHeight="1" x14ac:dyDescent="0.2">
      <c r="A151" s="340"/>
      <c r="B151" s="340"/>
      <c r="C151" s="299"/>
      <c r="D151" s="307"/>
      <c r="E151" s="321"/>
      <c r="F151" s="114"/>
      <c r="G151" s="307"/>
      <c r="H151" s="319"/>
      <c r="I151" s="319"/>
      <c r="J151" s="319"/>
      <c r="K151" s="320"/>
      <c r="L151" s="303"/>
      <c r="M151" s="303"/>
      <c r="N151" s="312"/>
    </row>
  </sheetData>
  <autoFilter ref="B2:N150"/>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1</vt:i4>
      </vt:variant>
    </vt:vector>
  </HeadingPairs>
  <TitlesOfParts>
    <vt:vector size="5" baseType="lpstr">
      <vt:lpstr>Formál. nálež. a přijatelnost</vt:lpstr>
      <vt:lpstr>MŠMT_2018</vt:lpstr>
      <vt:lpstr>MŠMT_2019</vt:lpstr>
      <vt:lpstr>MŠMT_2020</vt:lpstr>
      <vt:lpstr>'Formál. nálež. a přijatelnost'!Oblast_tisku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Robert Kubala</cp:lastModifiedBy>
  <cp:lastPrinted>2018-05-14T10:41:16Z</cp:lastPrinted>
  <dcterms:created xsi:type="dcterms:W3CDTF">2017-04-11T06:32:00Z</dcterms:created>
  <dcterms:modified xsi:type="dcterms:W3CDTF">2020-12-28T09:36:39Z</dcterms:modified>
</cp:coreProperties>
</file>